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8795" windowHeight="14610" activeTab="0"/>
  </bookViews>
  <sheets>
    <sheet name="Carnet d'entrainement" sheetId="1" r:id="rId1"/>
    <sheet name="Données" sheetId="2" state="hidden" r:id="rId2"/>
    <sheet name="Vélos" sheetId="3" r:id="rId3"/>
    <sheet name="Expert" sheetId="4" state="hidden" r:id="rId4"/>
    <sheet name="Import_Site" sheetId="5" state="hidden" r:id="rId5"/>
  </sheets>
  <definedNames>
    <definedName name="_xlfn.IFERROR" hidden="1">#NAME?</definedName>
    <definedName name="C_Activite">'Données'!$D$1</definedName>
    <definedName name="C_Intensite">'Données'!$G$1</definedName>
    <definedName name="C_Orientation">'Données'!$C$1</definedName>
    <definedName name="C_Place">'Données'!$J$1</definedName>
    <definedName name="C_Sante">'Données'!$I$1</definedName>
    <definedName name="C_Sensation">'Données'!$H$1</definedName>
    <definedName name="C_Temps">'Données'!$A$1</definedName>
    <definedName name="C_Travail">'Données'!$F$3</definedName>
    <definedName name="C_TypeParcours">'Données'!$E$1</definedName>
    <definedName name="C_Vent">'Données'!$B$1</definedName>
    <definedName name="L_activite">'Données'!$D:$D</definedName>
    <definedName name="L_Intensite">'Données'!$G:$G</definedName>
    <definedName name="L_Orientation">'Données'!$C:$C</definedName>
    <definedName name="L_OuiNon">'Données'!$K:$K</definedName>
    <definedName name="L_Place">'Données'!$J:$J</definedName>
    <definedName name="L_Sante">'Données'!$I:$I</definedName>
    <definedName name="L_Sensation">'Données'!$H:$H</definedName>
    <definedName name="L_temps">'Données'!$A:$A</definedName>
    <definedName name="L_Travail">'Données'!$F:$F</definedName>
    <definedName name="L_TypeParcours">'Données'!$E:$E</definedName>
    <definedName name="L_Vent">'Données'!$B:$B</definedName>
    <definedName name="Temps">L_temps</definedName>
    <definedName name="_xlnm.Print_Area" localSheetId="2">'Vélos'!$A$1:$I$31</definedName>
  </definedNames>
  <calcPr fullCalcOnLoad="1"/>
</workbook>
</file>

<file path=xl/comments1.xml><?xml version="1.0" encoding="utf-8"?>
<comments xmlns="http://schemas.openxmlformats.org/spreadsheetml/2006/main">
  <authors>
    <author>BROSSARD Didier</author>
    <author>Didier BROSSARD</author>
  </authors>
  <commentList>
    <comment ref="A1" authorId="0">
      <text>
        <r>
          <rPr>
            <sz val="9"/>
            <rFont val="Tahoma"/>
            <family val="2"/>
          </rPr>
          <t>Année du carnet d'entrainement</t>
        </r>
      </text>
    </comment>
    <comment ref="C51" authorId="1">
      <text>
        <r>
          <rPr>
            <b/>
            <sz val="9"/>
            <color indexed="18"/>
            <rFont val="Tahoma"/>
            <family val="2"/>
          </rPr>
          <t>Perrex, Luponnas, Vonnas, Sulignat, Vieux-Bourg, l'Abergement-Clémencia, D7, Dompierre/Ch, Baneins, St Trivier/M, Bouligneux, Villars les Dombes, Beaumont, Marlieux, St André le Bx, Romans, Neuville les D, Vonnas, la Râpe, Perrex
Cliquer sur le N° pour afficher le parcours</t>
        </r>
      </text>
    </comment>
    <comment ref="E51" authorId="1">
      <text>
        <r>
          <rPr>
            <b/>
            <sz val="9"/>
            <color indexed="18"/>
            <rFont val="Tahoma"/>
            <family val="2"/>
          </rPr>
          <t>Perrex, Luponnas, Vonnas, Sulignat,Monjoli,Moulin des Payes,Maladières, Chapollard, La Potte, Relevant, La Moissonière, Les relandières, Jossrand, St  Gorges/R, Romans, Neuville les D, Vonnas, la Râpe, Perrex
Cliquer sur le N° pour afficher le parcours</t>
        </r>
      </text>
    </comment>
    <comment ref="G51" authorId="1">
      <text>
        <r>
          <rPr>
            <b/>
            <sz val="9"/>
            <color indexed="18"/>
            <rFont val="Tahoma"/>
            <family val="2"/>
          </rPr>
          <t>Perrex, Luponnas, Vonnas, Sulignat, Vieux-Bourg, l'Abergement-Clémencia, D7, Dompierre/Ch, Baneins, St Trivier/M, St Olive, Ambérieux en D, Lapeyrouse, Villars les Dombes, Versailleux, le Plantay, Marlieux, St André le Bx, Romans, Neuville les D, Vonnas, la Râpe, Perrex
Cliquer sur le N° pour afficher le parcours</t>
        </r>
      </text>
    </comment>
    <comment ref="C55" authorId="1">
      <text>
        <r>
          <rPr>
            <b/>
            <sz val="9"/>
            <color indexed="18"/>
            <rFont val="Tahoma"/>
            <family val="2"/>
          </rPr>
          <t>Perrex, Pont de Veyle, Replonges, Feillens, Manziat, D58 a direction Dommartin, Dommartin, Bâgé le Châtel, St Jean /V, Perrex
Cliquer sur le N° pour afficher le parcours</t>
        </r>
      </text>
    </comment>
    <comment ref="E55" authorId="1">
      <text>
        <r>
          <rPr>
            <b/>
            <sz val="9"/>
            <color indexed="18"/>
            <rFont val="Tahoma"/>
            <family val="2"/>
          </rPr>
          <t>Perrex, Pont de Veyle, Replonges, Feillens,Vésines, Asnières, Boz, Reyssouze, Pont de Vaux, St Etienne/R, Béréziat, Dommartin, Bâgé le Châtel, St Jean /V, Perrex
Cliquer sur le N° pour afficher le parcours</t>
        </r>
      </text>
    </comment>
    <comment ref="G55" authorId="1">
      <text>
        <r>
          <rPr>
            <b/>
            <sz val="9"/>
            <color indexed="18"/>
            <rFont val="Tahoma"/>
            <family val="2"/>
          </rPr>
          <t>Perrex, Pont de Veyle, Replonges, Feillens,Vésines, Asnières, Boz, Reyssouze, Pont de Vaux, Sermoyer, Romenay, Vescours, St Trivier de C, Servignat, Béréziat, Dommartin, Bâgé le Châtel, St Jean /V, Perrex
Cliquer sur le N° pour afficher le parcours</t>
        </r>
      </text>
    </comment>
    <comment ref="C58" authorId="1">
      <text>
        <r>
          <rPr>
            <b/>
            <sz val="9"/>
            <color indexed="18"/>
            <rFont val="Tahoma"/>
            <family val="2"/>
          </rPr>
          <t>Perrex, Vonnas, Chaveyriat, Condeissiat, St André sur Vx Joc, Corgenon, Buellas, Polliat, Mézériat, Perrex
Cliquer sur le N° pour afficher le parcours</t>
        </r>
      </text>
    </comment>
    <comment ref="E58" authorId="1">
      <text>
        <r>
          <rPr>
            <b/>
            <sz val="9"/>
            <color indexed="18"/>
            <rFont val="Tahoma"/>
            <family val="2"/>
          </rPr>
          <t>Perrex, Vonnas, Chaveyriat, Condeissiat, Servas, Lent, Certines, Tossiat, Montagnat, Péronnas, Corgenon, Buellas, Montcet, Vandeins, Mézériat, Perrex
Cliquer sur le N° pour afficher le parcours</t>
        </r>
      </text>
    </comment>
    <comment ref="G58" authorId="1">
      <text>
        <r>
          <rPr>
            <b/>
            <sz val="9"/>
            <color indexed="18"/>
            <rFont val="Tahoma"/>
            <family val="2"/>
          </rPr>
          <t>Perrex, Vonnas, Chaveyriat, Condeissiat, Servas, Lent, la Tranclière, St Martin du Mont, Rappe, Bohas, Sénissiat, Revonnas, Montagnat, Péronnas, Corgenon, Buellas, Montcet, Vandeins, Mézériat, Perrex
Cliquer sur le N° pour afficher le parcours</t>
        </r>
      </text>
    </comment>
    <comment ref="C62" authorId="1">
      <text>
        <r>
          <rPr>
            <b/>
            <sz val="9"/>
            <color indexed="18"/>
            <rFont val="Tahoma"/>
            <family val="2"/>
          </rPr>
          <t>Perrex, St Genis, Dommartin, Boissey, Ouche, le Biolay, Pont de Vaux, Vernay, Boz, Ozan,Asnières, Vésine, Feillens, Bâgé le Châtel, La Tuillerie, Perrex
Cliquer sur le N° pour afficher le parcours</t>
        </r>
      </text>
    </comment>
    <comment ref="E62" authorId="1">
      <text>
        <r>
          <rPr>
            <b/>
            <sz val="9"/>
            <color indexed="18"/>
            <rFont val="Tahoma"/>
            <family val="2"/>
          </rPr>
          <t>Perrex, St Genis, Dommartin, Boissey, Ouche, le Biolay, Pont de Vaux, Fleurville, Thurissey, Burgy, Péronne, Clessé, Charbonnières, Sennecé, Sancé, Mâcon, Jonc, Chavannes, Pont de Veyle, Perrex
Cliquer sur le N° pour afficher le parcours</t>
        </r>
      </text>
    </comment>
    <comment ref="G62" authorId="1">
      <text>
        <r>
          <rPr>
            <b/>
            <sz val="9"/>
            <color indexed="18"/>
            <rFont val="Tahoma"/>
            <family val="2"/>
          </rPr>
          <t>Perrex, St Genis, Dommartin, Boissey, Ouche, le Biolay, Pont de Vaux, Fleurville, Thurissey, Lugny, Bissy la Mâconnaise, Charcuble, col de la Pistole, Bassy, St Pierre de Lanques, Péronne, Clessé, Charbonnières, Sennecé, Sancé, Mâcon, Jonc, Chavannes, Pont de Veyle, Perrex
Cliquer sur le N° pour afficher le parcours</t>
        </r>
      </text>
    </comment>
    <comment ref="C65" authorId="1">
      <text>
        <r>
          <rPr>
            <b/>
            <sz val="9"/>
            <color indexed="18"/>
            <rFont val="Tahoma"/>
            <family val="2"/>
          </rPr>
          <t>Perrex, Mézériat, Polliat, Dompierre, les Greffets, Crépignat, les Gaillards, St Denis les B (Moulin neuf), St Remy, Montracol, Chaveyriat, Vonnas, Perrex
Cliquer sur le N° pour afficher le parcours</t>
        </r>
      </text>
    </comment>
    <comment ref="E65" authorId="1">
      <text>
        <r>
          <rPr>
            <b/>
            <sz val="9"/>
            <color indexed="18"/>
            <rFont val="Tahoma"/>
            <family val="2"/>
          </rPr>
          <t>Perrex, Mézériat, Polliat, Dompierre, la Raye, Viriat, Tanvol, laGrange des bois, St Just, Montagnat, les Rippes, le Saix, Peronnas, St Remy, Montracol, Chaveyriat, Vonnas, Perrex
Cliquer sur le N° pour afficher le parcours</t>
        </r>
      </text>
    </comment>
    <comment ref="G65" authorId="1">
      <text>
        <r>
          <rPr>
            <b/>
            <sz val="9"/>
            <color indexed="18"/>
            <rFont val="Tahoma"/>
            <family val="2"/>
          </rPr>
          <t>Perrex, Mézériat, Polliat,, Dompierre, la Raye, Viriat, Tanvol, Meillonnas, Treffort, les S, Montmerle, col de France, Jasseron, Ceyzeriat, Revonnas, Tossiat, Certines, le Saix, Peronnas, St Remy, Montracol, Chaveyriat, Vonnas, Perrex
Cliquer sur le N° pour afficher le parcours</t>
        </r>
      </text>
    </comment>
    <comment ref="C69" authorId="1">
      <text>
        <r>
          <rPr>
            <b/>
            <sz val="9"/>
            <color indexed="18"/>
            <rFont val="Tahoma"/>
            <family val="2"/>
          </rPr>
          <t>Perrex,Mézériat, Vandeins, Montcet, Buellas, la Richonnière, Crépignat, Crangeat, Attignat, Dompierre, Polliat, Mézériat, Perrex
Cliquer sur le N° pour afficher le parcours</t>
        </r>
      </text>
    </comment>
    <comment ref="E69" authorId="1">
      <text>
        <r>
          <rPr>
            <b/>
            <sz val="9"/>
            <color indexed="18"/>
            <rFont val="Tahoma"/>
            <family val="2"/>
          </rPr>
          <t>Perrex,Mézériat, Vandeins, Montcet, Buellas, Corgenon, Péronnas, Forêt de Seillon, Montagnat, Ceyzériat, Jasseron, col de France, Montmerle, Treffort, Meillonnas, Tanvol, Viriat, Polliat, Mézériat, Perrex
Cliquer sur le N° pour afficher le parcours</t>
        </r>
      </text>
    </comment>
    <comment ref="G69" authorId="1">
      <text>
        <r>
          <rPr>
            <b/>
            <sz val="9"/>
            <color indexed="18"/>
            <rFont val="Tahoma"/>
            <family val="2"/>
          </rPr>
          <t>Perrex,Mézériat, Vandeins, Montcet, Buellas, Corgenon, Péronnas, Forêt de Seillon, Montagnat, Revonnas, Ceyzériat, Jasseron, col de France, Montmerle, Treffort, Meillonnas, Tanvol, Viriat, Polliat, Mézériat, Perrex
Cliquer sur le N° pour afficher le parcours</t>
        </r>
      </text>
    </comment>
    <comment ref="C72" authorId="1">
      <text>
        <r>
          <rPr>
            <b/>
            <sz val="9"/>
            <color indexed="18"/>
            <rFont val="Tahoma"/>
            <family val="2"/>
          </rPr>
          <t>Perrex, St Jean/V, Croyat, Petit Bagne, Bâgé le Châtel, Onjard, La Renardière, Chevroux, Boz, Manziat, Feillens, Replonges, Crottet, Perrex
Cliquer sur le N° pour afficher le parcours</t>
        </r>
      </text>
    </comment>
    <comment ref="E72" authorId="1">
      <text>
        <r>
          <rPr>
            <b/>
            <sz val="9"/>
            <color indexed="18"/>
            <rFont val="Tahoma"/>
            <family val="2"/>
          </rPr>
          <t>Perrex, St Jean/V, Croyat, Petit Bagne, Bâgé le Châtel, Gorrevod, Moulin de Corcelles, Moulin de Montrin, Montéfany, les Ripettes, Arbigny, Pont de Vaux, Reyssouze, Boz, Manziat, Feillens, Replonges, Crottet, Perrex
Cliquer sur le N° pour afficher le parcours</t>
        </r>
      </text>
    </comment>
    <comment ref="G72" authorId="1">
      <text>
        <r>
          <rPr>
            <b/>
            <sz val="9"/>
            <color indexed="18"/>
            <rFont val="Tahoma"/>
            <family val="2"/>
          </rPr>
          <t>Perrex, St Jean/V, Croyat, Petit Bagne, Bâgé le Châtel, Pont de Vaux, Fleurville, Viré, Thurissey, Mercey, Uchizy, Arbigny, Pont de Vaux, Reyssouze, Boz, Manziat, Feillens, Replonges, Crottet, Perrex
Cliquer sur le N° pour afficher le parcours</t>
        </r>
      </text>
    </comment>
    <comment ref="C76" authorId="1">
      <text>
        <r>
          <rPr>
            <b/>
            <sz val="9"/>
            <color indexed="18"/>
            <rFont val="Tahoma"/>
            <family val="2"/>
          </rPr>
          <t>Perrex, Pont de Veyle, Jonc, St Laurent, Replonges, Feillens, Vésines, Manziat, Arpent, Dommartin, St Genis, Perrex
Cliquer sur le N° pour afficher le parcours</t>
        </r>
      </text>
    </comment>
    <comment ref="E76" authorId="1">
      <text>
        <r>
          <rPr>
            <b/>
            <sz val="9"/>
            <color indexed="18"/>
            <rFont val="Tahoma"/>
            <family val="2"/>
          </rPr>
          <t>Perrex, Pont de Veyle, Grièges, Cormoranche, Crèches, à gauche D169, Loché (gare), les Tournons, Salornay, Hurigny, Laizé, Clessé, Viré, Fleurville, Pont de Vaux, Chevroux, Dommartin, St Genis, Perrex
Cliquer sur le N° pour afficher le parcours</t>
        </r>
      </text>
    </comment>
    <comment ref="G76" authorId="1">
      <text>
        <r>
          <rPr>
            <b/>
            <sz val="9"/>
            <color indexed="18"/>
            <rFont val="Tahoma"/>
            <family val="2"/>
          </rPr>
          <t>Perrex, Pont de Veyle, Grièges, Cormoranche, Crèches, Chaintré, Fuissé, Pouilly, Solutré-Pouilly, Vergisson, Pierreclos, Bussières, la Roche Vineuse, Verzé, Igé, Azé, Péronne, Viré, Fleurville, Pont de Vaux, Chevroux, Dommartin, St Genis, Perrex
Cliquer sur le N° pour afficher le parcours</t>
        </r>
      </text>
    </comment>
    <comment ref="C79" authorId="1">
      <text>
        <r>
          <rPr>
            <b/>
            <sz val="9"/>
            <color indexed="18"/>
            <rFont val="Tahoma"/>
            <family val="2"/>
          </rPr>
          <t>Perrex, la Râpe, Vonnas, Biziat, Cruzilles les M., Cormoranche, Crèches, Dracé les O., Le plâtre durand, Bourgneuf, Crèches, Cormoranche, Grièges, Pont de Veyle, Perrex
Cliquer sur le N° pour afficher le parcours</t>
        </r>
      </text>
    </comment>
    <comment ref="E79" authorId="1">
      <text>
        <r>
          <rPr>
            <b/>
            <sz val="9"/>
            <color indexed="18"/>
            <rFont val="Tahoma"/>
            <family val="2"/>
          </rPr>
          <t>Perrex, la Râpe, Vonnas, Biziat, Cruzilles les M., Cormoranche, Crèches, la Roche, Pruzilly, Vieux Château, Sérrière, la Grange du Bois, Leynes, Crèches, Cormoranche, Grièges, Pont de Veyle, Perrex
Cliquer sur le N° pour afficher le parcours</t>
        </r>
      </text>
    </comment>
    <comment ref="G79" authorId="1">
      <text>
        <r>
          <rPr>
            <b/>
            <sz val="9"/>
            <color indexed="18"/>
            <rFont val="Tahoma"/>
            <family val="2"/>
          </rPr>
          <t>Perrex, la Râpe, Vonnas, Biziat, Cruzilles les M., Cormoranche, Crèches, la Roche, Pruzilly, col Gerbet, col de la Sibérie, col de Boubon, Germolles, Tramayes, col du Carcan, Cenves, col de Gerbet, Prémessin, la Grange du Bois, Leynes, Crèches, Cormoranche, Grièges, Pont de Veyle, Perrex
Cliquer sur le N° pour afficher le parcours</t>
        </r>
      </text>
    </comment>
    <comment ref="C84" authorId="1">
      <text>
        <r>
          <rPr>
            <b/>
            <sz val="9"/>
            <color indexed="18"/>
            <rFont val="Tahoma"/>
            <family val="2"/>
          </rPr>
          <t>Perrex, Vonnas, Chaveyriat, Montracol, St André /VJ, Panalard, St Rémy, Corgenon, Polliat, Curtafond, Logis neuf, Mézériat, Perrex
Cliquer sur le N° pour afficher le parcours</t>
        </r>
      </text>
    </comment>
    <comment ref="E84" authorId="1">
      <text>
        <r>
          <rPr>
            <b/>
            <sz val="9"/>
            <color indexed="18"/>
            <rFont val="Tahoma"/>
            <family val="2"/>
          </rPr>
          <t>Perrex, Vonnas, Chaveyriat, Montracol, St André /VJ, St Marc, Perronas, le Saix, Montagnat, St Just, les Metras, Jasseron, Meillonnas, Tanvol, Viriat, les Greffets, Polliat, Mézériat, Perrex
Cliquer sur le N° pour afficher le parcours</t>
        </r>
      </text>
    </comment>
    <comment ref="G84" authorId="1">
      <text>
        <r>
          <rPr>
            <b/>
            <sz val="9"/>
            <color indexed="18"/>
            <rFont val="Tahoma"/>
            <family val="2"/>
          </rPr>
          <t>Perrex, Vonnas, Chaveyriat, Montracol, St André /VJ, Servas, Lent, Certines, la Vavrette, Tossiat, Revonnas, Ceyzériat, relai TV, Drom, Montmerle, Treffort, Meillonnas, Tanvol, Viriat, les Greffets, Polliat, Mézériat, Perrex
Cliquer sur le N° pour afficher le parcours</t>
        </r>
      </text>
    </comment>
    <comment ref="C87" authorId="1">
      <text>
        <r>
          <rPr>
            <b/>
            <sz val="9"/>
            <color indexed="18"/>
            <rFont val="Tahoma"/>
            <family val="2"/>
          </rPr>
          <t>Perrex, Moncoin, Péroux, Biziat, Illiat, St Didier/Ch, ZI, Challes, pont de St Romain, Romanèche T., La chapelle de G., Plâtre-Durand, Crèches, Cormoranche, Grièges, Pont de Veyle, Perrex
Cliquer sur le N° pour afficher le parcours</t>
        </r>
      </text>
    </comment>
    <comment ref="E87" authorId="1">
      <text>
        <r>
          <rPr>
            <b/>
            <sz val="9"/>
            <color indexed="18"/>
            <rFont val="Tahoma"/>
            <family val="2"/>
          </rPr>
          <t>Perrex, Moncoin, Péroux, Biziat, Illiat, St Didier/Ch, ZI, Challes, pont de St Romain, Lancié, Villié-Morgon, col du Truges, col de Durbize, Vauxrenard, Chizot, le Fief, les Capitans, la Ville, les Thévenins, Plâtre-Durand, Crèches, Cormoranche, Grièges, Pont de Veyle, Perrex
Cliquer sur le N° pour afficher le parcours</t>
        </r>
      </text>
    </comment>
    <comment ref="G87" authorId="1">
      <text>
        <r>
          <rPr>
            <b/>
            <sz val="9"/>
            <color indexed="18"/>
            <rFont val="Tahoma"/>
            <family val="2"/>
          </rPr>
          <t>Perrex, Moncoin, Péroux, Biziat, Illiat, St Didier/Ch, ZI, Challes, pont de St Romain, Lancié, Villié-Morgon, les Chastys, Lantigné, Beaujeu, col du Fût d’Avenas, les Saignes, col de Durbize, le Fief, les Capitans, la Ville, les Thévenins, Plâtre-Durand, Crèches, Cormoranche, Grièges, Pont de Veyle, Perrex
Cliquer sur le N° pour afficher le parcours</t>
        </r>
      </text>
    </comment>
    <comment ref="C92" authorId="1">
      <text>
        <r>
          <rPr>
            <b/>
            <sz val="9"/>
            <color indexed="18"/>
            <rFont val="Tahoma"/>
            <family val="2"/>
          </rPr>
          <t>Perrex, Mézériat, Polliat, Dompierre, Attignat, Les Murailles, Crépignat, La Richonnière, Buellas, Montcet, Vandeins, Mézériat, Fay, Perrex
Cliquer sur le N° pour afficher le parcours</t>
        </r>
      </text>
    </comment>
    <comment ref="E92" authorId="1">
      <text>
        <r>
          <rPr>
            <b/>
            <sz val="9"/>
            <color indexed="18"/>
            <rFont val="Tahoma"/>
            <family val="2"/>
          </rPr>
          <t>Perrex, Mézériat, Polliat, Dompierre, Viriat, Tanvol, Les Grandes Magettes, La Raza, St Etienne du B., Chareyziat, Viriat, Crépignat,La Richonnière, Buellas, Montcet, Vandeins, Mézériat, Fay, Perrex
Cliquer sur le N° pour afficher le parcours</t>
        </r>
      </text>
    </comment>
    <comment ref="G92" authorId="1">
      <text>
        <r>
          <rPr>
            <b/>
            <sz val="9"/>
            <color indexed="18"/>
            <rFont val="Tahoma"/>
            <family val="2"/>
          </rPr>
          <t>Perrex, Mézériat, Polliat, Dompierre, Viriat, Tanvol, Meillonnas, Treffort, Duys, Grand Corent, Villeversure, Sénissiat, Revonnas, Montagnat, Péronnas, Corgenon, Buellas, Montcet, Vandeins, Mézériat, Fay, Perrex
Cliquer sur le N° pour afficher le parcours</t>
        </r>
      </text>
    </comment>
    <comment ref="C95" authorId="1">
      <text>
        <r>
          <rPr>
            <b/>
            <sz val="9"/>
            <color indexed="18"/>
            <rFont val="Tahoma"/>
            <family val="2"/>
          </rPr>
          <t>Perrex, Pont de Veyle, Cormoranche, Crèches, Vinzelles, Chânes, Vinzelles, Chaintré, les Molards, les Brulés, Leynes, le Bourgneuf, Crèches, Cormoranche, Cruzilles les M., St André d'Huirat, Biziat, Vonnas, Perrex
Cliquer sur le N° pour afficher le parcours</t>
        </r>
      </text>
    </comment>
    <comment ref="E95" authorId="1">
      <text>
        <r>
          <rPr>
            <b/>
            <sz val="9"/>
            <color indexed="18"/>
            <rFont val="Tahoma"/>
            <family val="2"/>
          </rPr>
          <t>Perrex, Pont de Veyle, Cormoranche, Crèches, D89, Prissé, Pierreclos, Serrières, Vieux Château, col de Gerbet, Veaux, Pruzilly, la Roche, Chânes, le Bourgneuf, Crèches, Cormoranche, Cruzilles les M., St André d'Huirat, Biziat, Vonnas, Perrex
Cliquer sur le N° pour afficher le parcours</t>
        </r>
      </text>
    </comment>
    <comment ref="G95" authorId="1">
      <text>
        <r>
          <rPr>
            <b/>
            <sz val="9"/>
            <color indexed="18"/>
            <rFont val="Tahoma"/>
            <family val="2"/>
          </rPr>
          <t>Perrex, Pont de Veyle, Cormoranche, Crèches, D89, Prissé, Pierreclos, col de Grand vent, Tramayes, St Jacques des A., col de Boubon, col de Sibérie, col de Gerbet, Veaux, Pruzilly, la Roche, Chânes, le Bourgneuf, Crèches, Cormoranche, Cruzilles les M., St André d'Huirat, Biziat, Vonnas, Perrex
Cliquer sur le N° pour afficher le parcours</t>
        </r>
      </text>
    </comment>
    <comment ref="C99" authorId="1">
      <text>
        <r>
          <rPr>
            <b/>
            <sz val="9"/>
            <color indexed="18"/>
            <rFont val="Tahoma"/>
            <family val="2"/>
          </rPr>
          <t>Perrex, la Râpe, Vonnas, Chaveyriat, Condeissiat, St André le Bx, St Paul de Varax, D17, Verfey Marlieux, St Georges/R, Romans, Neuville les Dames, Vonnas, la Râpe,Perrex
Cliquer sur le N° pour afficher le parcours</t>
        </r>
      </text>
    </comment>
    <comment ref="E99" authorId="1">
      <text>
        <r>
          <rPr>
            <b/>
            <sz val="9"/>
            <color indexed="18"/>
            <rFont val="Tahoma"/>
            <family val="2"/>
          </rPr>
          <t>Perrex, la Râpe, Vonnas, Chaveyriat, Condeissiat, St André le Bx, St Paul de Varax, Dompierre/V,les Mottets, Chalamont, Marlieux, St Georges/R, Romans, Neuville les Dames, Vonnas, la Râpe,Perrex
Cliquer sur le N° pour afficher le parcours</t>
        </r>
      </text>
    </comment>
    <comment ref="G99" authorId="1">
      <text>
        <r>
          <rPr>
            <b/>
            <sz val="9"/>
            <color indexed="18"/>
            <rFont val="Tahoma"/>
            <family val="2"/>
          </rPr>
          <t>Perrex, la Râpe, Vonnas, Chaveyriat, Condeissiat, St André le Bx, St Paul de Varax, Dompierre/V, la Ruaz, Rossettes, Druillat, Varambon, Priay, Gévrieux, Chalamont, Marlieux, St Georges/R, Romans, Neuville les Dames, Vonnas, la Râpe,Perrex
Cliquer sur le N° pour afficher le parcours</t>
        </r>
      </text>
    </comment>
    <comment ref="C102" authorId="1">
      <text>
        <r>
          <rPr>
            <b/>
            <sz val="9"/>
            <color indexed="18"/>
            <rFont val="Tahoma"/>
            <family val="2"/>
          </rPr>
          <t>Perrex, L’Effondras, St Didier d’Aussiat, Marsonnas, Béréziat, St Jean/R, Pérignat, Chavannes sur R., Gorrevod, Chevroux, Bâgé le Châtel, St Jean /V, Perrex
Cliquer sur le N° pour afficher le parcours</t>
        </r>
      </text>
    </comment>
    <comment ref="E102" authorId="1">
      <text>
        <r>
          <rPr>
            <b/>
            <sz val="9"/>
            <color indexed="18"/>
            <rFont val="Tahoma"/>
            <family val="2"/>
          </rPr>
          <t>Perrex, L’Effondras, St Didier d’Aussiat, Marsonnas, Béréziat, St Jean/R, Servignat, St Trivier de Courtes, Vescours, les Benoits, les Thibauts, Vescours, St Bénigne, Pont de Vaux, Chevroux, Bâgé le Châtel, St Jean /V, Perrex
Cliquer sur le N° pour afficher le parcours</t>
        </r>
      </text>
    </comment>
    <comment ref="G102" authorId="1">
      <text>
        <r>
          <rPr>
            <b/>
            <sz val="9"/>
            <color indexed="18"/>
            <rFont val="Tahoma"/>
            <family val="2"/>
          </rPr>
          <t>Perrex, L’Effondras, St Didier d’Aussiat, Marsonnas, Béréziat, St Jean/R, Servignat, St Trivier de Courtes, Vescours, Romenay, Layer, Cuisery, Sermoyer, Vescours, St Bénigne, Pont de Vaux, Chevroux, Bâgé le Châtel, St Jean /V, Perrex
Cliquer sur le N° pour afficher le parcours</t>
        </r>
      </text>
    </comment>
    <comment ref="C106" authorId="1">
      <text>
        <r>
          <rPr>
            <b/>
            <sz val="9"/>
            <color indexed="18"/>
            <rFont val="Tahoma"/>
            <family val="2"/>
          </rPr>
          <t>Perrex, Moncoin, Moulin Péroux, Chanal ; à droite, Retissinge ; à gauche, Curtil Colin à droite, D2 à gauche, Mahollière à droite, la Maladière à droite sur D96, Mépillat ; tout droit, prende à gauche D96b, Bey, Cormoranche, Crêches, les Vignes Blanches ; à gauche, les Pérelles ; à droite, au rond point 3ème sortie route des Allemands, rond poit 1ère sortie ZI des Berthilliers, prendre à gauche sur route de Davayé, Davayé ; à gauche deux fois, Pouilly, Fuissé, les Molards, Chaintré, Chânes,Crêches, Cormoranche, Grièges ; à droite, Mons, Pin ; à gauche, St Jean ; à droite sur D51b, à droite sur D80, la Neuve ; à gauche, Marillat, Perrex
Cliquer sur le N° pour afficher le parcours</t>
        </r>
      </text>
    </comment>
    <comment ref="E106" authorId="1">
      <text>
        <r>
          <rPr>
            <b/>
            <sz val="9"/>
            <color indexed="18"/>
            <rFont val="Tahoma"/>
            <family val="2"/>
          </rPr>
          <t>Perrex, Moncoin, Moulin Péroux, Chanal ; à droite, Retissinge ; à gauche, Curtil Colin à droite, D2 à gauche, Mahollière à droite, la Maladière à droite sur D96, Mépillat ; tout droit, prende à gauche D96b, Bey, Cormoranche, Crêches, les Vignes Blanches ; à gauche, les Pérelles ; à droite, au rond point 3ème sortie route des Allemands, rond poit 1ère sortie ZI des Berthilliers, les Tournons ; à gauche, le Moulin Satin, chemin des Allemands, Prissé ; à droite, traverser D17, Colonge, les Bouteaux,les Srbiers à gauche sur D194, Verzé à gauche continué sur D194, les Tardy ; à gauche, les Perret ; à droite, puis à Gauche, Berzé le Châtel, à gauche sur D17, Sortie de la Croix Blanche ; à droite, Milly Lamartine, la Rochette, Pierreclos ; à gauche sur D45, puis à droite sur D117, col de Vergisson, à droite , le Reposetère, à droite pour reprendre D54, ensuite à gauche sur D31, Leynes, à la sortie à gauche, Chânes,Crêches, Cormoranche, Grièges ; à droite, Mons, Pin ; à gauche, St Jean ; à droite sur D51b, à droite sur D80, la Neuve ; à gauche, Marillat, Perrex
Cliquer sur le N° pour afficher le parcours</t>
        </r>
      </text>
    </comment>
    <comment ref="G106" authorId="1">
      <text>
        <r>
          <rPr>
            <b/>
            <sz val="9"/>
            <color indexed="18"/>
            <rFont val="Tahoma"/>
            <family val="2"/>
          </rPr>
          <t>Perrex, Moncoin, Moulin Péroux, Chanal ; à droite, Retissinge ; à gauche, Curtil Colin à droite, D2 à gauche, Mahollière à droite, la Maladière à droite sur D96, Mépillat ; tout droit, prende à gauche D96b, Bey, Cormoranche, Crêches, les Vignes Blanches ; à gauche, les Pérelles ; à droite, au rond point 3ème sortie route des Allemands, rond poit 1ère sortie ZI des Berthilliers, les Tournons ; à gauche, le Moulin Satin, chemin des Allemands, Prissé ; à droite, traverser D17, Colonge, les Bouteaux,les Srbiers à gauche sur D194, Verzé à gauche continué sur D194, les Tardy ; à gauche, les Perret ; à droite, puis à Gauche, Berzé le Châtel, à gauche sur D17, Sortie de la Croix Blanche ; à droite, Milly Lamartine, la Rochette, Pierreclos ; à gauche, puis à droite sur D185, à la sortie de Pierreclos ; à droite, Roche, D31, les Monterrains, à droite, les Guerins, Vers le Bois, Cenves, Col de Gerbet, Vaux, Juliénas, la Ville, La Roche, Chânes,Crêches, Cormoranche, Grièges ; à droite, Mons, Pin ; à gauche, St Jean ; à droite sur D51b, à droite sur D80, la Neuve ; à gauche, Marillat, Perrex
Cliquer sur le N° pour afficher le parcours</t>
        </r>
      </text>
    </comment>
    <comment ref="C113" authorId="1">
      <text>
        <r>
          <rPr>
            <b/>
            <sz val="9"/>
            <color indexed="18"/>
            <rFont val="Tahoma"/>
            <family val="2"/>
          </rPr>
          <t>Perrex, Pont de Veyle, Grièges, Cormoranche, Crèches,Juliènas, Vaux, Juillé, le Fief, Juliénas, Plâtre-Durand, Crèches, Pont de Veyle, Perrex
Cliquer sur le N° pour afficher le parcours</t>
        </r>
      </text>
    </comment>
    <comment ref="E113" authorId="1">
      <text>
        <r>
          <rPr>
            <b/>
            <sz val="9"/>
            <color indexed="18"/>
            <rFont val="Tahoma"/>
            <family val="2"/>
          </rPr>
          <t>Perrex, Pont de Veyle, Grièges, Cormoranche, Crèches, la Patte d’Oie, Prissé, Pierreclos, Serrières, Vieux Château, col de Gebet, col de la Sibérie, Moulin d'aujas, le Fief, Juliénas, Plâtre-Durand, Crèches, Grièges, Mons, Rétissinges, Perrex
Cliquer sur le N° pour afficher le parcours</t>
        </r>
      </text>
    </comment>
    <comment ref="G113" authorId="1">
      <text>
        <r>
          <rPr>
            <b/>
            <sz val="9"/>
            <color indexed="18"/>
            <rFont val="Tahoma"/>
            <family val="2"/>
          </rPr>
          <t>Perrex, Pont de Veyle, Grièges, Cormoranche, Crèches, la Patte d’Oie, Prissé, Pierreclos, col des Enceints, Bourgvilain, St Point, Tramayes, Germolles, Ouroux, col de Fontmartin, Emeringes, le Fief, Juliénas, Plâtre-Durand, Crèches, Grièges, Mons, Rétissinges, Perrex
Cliquer sur le N° pour afficher le parcours</t>
        </r>
      </text>
    </comment>
    <comment ref="C116" authorId="1">
      <text>
        <r>
          <rPr>
            <b/>
            <sz val="9"/>
            <color indexed="18"/>
            <rFont val="Tahoma"/>
            <family val="2"/>
          </rPr>
          <t>Perrex, Corsant, Rétissinge, Mons, Grièges, Cormoranche, Crèches, le Bourgneuf, Chaintré, Fuissé, Pouilly, Davayé, Solutré-Pouilly, la Grange du Bois, Leynes, le Bourgneuf, Crèches, à gauche après le pont, Arciat, Cornet, Grièges, Pont de Veyle, St Jean /V, Perrex
Cliquer sur le N° pour afficher le parcours</t>
        </r>
      </text>
    </comment>
    <comment ref="E116" authorId="1">
      <text>
        <r>
          <rPr>
            <b/>
            <sz val="9"/>
            <color indexed="18"/>
            <rFont val="Tahoma"/>
            <family val="2"/>
          </rPr>
          <t>Perrex, Corsant, Rétissinge, Mons, Grièges, Cormoranche, Crèches, le Bourgneuf, Chaintré, Fuissé, Solutré-Pouilly, la Grange du Bois, Serrières, Vieux Château, col de Gerbet, col de Sibérie, la Roche à gauche, Jullié, la Salle, Juliénas, la Ville, D169, la Roche, le Bourgneuf, Crèches, à gauche après le pont, Arciat, Cornet, Grièges, Pont de Veyle, St Jean /V, Perrex
Cliquer sur le N° pour afficher le parcours</t>
        </r>
      </text>
    </comment>
    <comment ref="G116" authorId="1">
      <text>
        <r>
          <rPr>
            <b/>
            <sz val="9"/>
            <color indexed="18"/>
            <rFont val="Tahoma"/>
            <family val="2"/>
          </rPr>
          <t>Perrex, Corsant, Rétissinge, Mons, Grièges, Cormoranche, Crèches, le Bourgneuf, Chaintré, Fuissé, Solutré-Pouilly, la Grange du Bois, Serrières, Vieux Château, à droite, col du Carcan, Cenves, col de Boubon, St Jacques des At, St Mamert, Ouroux, col de Fonmartin, col de Sibérie, la Roche à gauche, Jullié, la Salle, Juliénas, la Ville, D169, la Roche, le Bourgneuf, Crèches, à gauche après le pont, Arciat, Cornet, Grièges, Pont de Veyle, St Jean /V, Perrex
Cliquer sur le N° pour afficher le parcours</t>
        </r>
      </text>
    </comment>
    <comment ref="C122" authorId="1">
      <text>
        <r>
          <rPr>
            <b/>
            <sz val="9"/>
            <color indexed="18"/>
            <rFont val="Tahoma"/>
            <family val="2"/>
          </rPr>
          <t>Perrex, Luponnas, Biziat, St André d’Huriat, Cruzilles les M., Cormoranche, St Laurent, Replonges, Feillens, Manziat, Chevroux, Bagé la ville, les Tuilleries, Perrex
Cliquer sur le N° pour afficher le parcours</t>
        </r>
      </text>
    </comment>
    <comment ref="E122" authorId="1">
      <text>
        <r>
          <rPr>
            <b/>
            <sz val="9"/>
            <color indexed="18"/>
            <rFont val="Tahoma"/>
            <family val="2"/>
          </rPr>
          <t>Perrex, Luponnas, Biziat, St André d’Huriat, Cruzilles les M., Cormoranche, Crèches, la route des allemands, Prissé, Chevagny les C., Cessé, Viré, Fleurville, Pont de Vaux, Chevroux, Bagé le C., les Tuilleries, Perrex
Cliquer sur le N° pour afficher le parcours</t>
        </r>
      </text>
    </comment>
    <comment ref="G122" authorId="1">
      <text>
        <r>
          <rPr>
            <b/>
            <sz val="9"/>
            <color indexed="18"/>
            <rFont val="Tahoma"/>
            <family val="2"/>
          </rPr>
          <t>Perrex, Luponnas, Biziat, St André d’Huriat, Cruzilles les M., Cormoranche, Crèches, le Bourgneuf, Chaintré, Fuissé, Solutré-Pouilly, Vergisson, Davayé, Prissé, la Roche Vineuse, Verzé, Igé, St Maurice de Sathonay, Clessé, Viré, Fleurville, Pont de Vaux, St Etienne /R, Boissey, Dommartin, St Genis, Perrex
Cliquer sur le N° pour afficher le parcours</t>
        </r>
      </text>
    </comment>
    <comment ref="C125" authorId="1">
      <text>
        <r>
          <rPr>
            <b/>
            <sz val="9"/>
            <color indexed="18"/>
            <rFont val="Tahoma"/>
            <family val="2"/>
          </rPr>
          <t>Perrex, St Jean/V, Pont de Veyle, Chavannes, Jonc, Cormoranche, Crèches, le Bourgneuf, Plâtre-Durand, Juliénas, Vaux, Pruzilly, La Roche, Crèches, Cormoranche, Grièges, Pont de Veyle, St Jean/V, Perrex
Cliquer sur le N° pour afficher le parcours</t>
        </r>
      </text>
    </comment>
    <comment ref="E125" authorId="1">
      <text>
        <r>
          <rPr>
            <b/>
            <sz val="9"/>
            <color indexed="18"/>
            <rFont val="Tahoma"/>
            <family val="2"/>
          </rPr>
          <t>Perrex, St Jean/V, Pont de Veyle, Chavannes, Jonc, Cormoranche, Crèches, le Bourgneuf, Plâtre-Durand, Juliénas, le Fief, Juillé, col de Gerbet, Vieux Château, Serrières, Grange du Bois, Leynes, Crèches, Cormoranche, Grièges, Pont de Veyle, St Jean/V, Perrex
Cliquer sur le N° pour afficher le parcours</t>
        </r>
      </text>
    </comment>
    <comment ref="G125" authorId="1">
      <text>
        <r>
          <rPr>
            <b/>
            <sz val="9"/>
            <color indexed="18"/>
            <rFont val="Tahoma"/>
            <family val="2"/>
          </rPr>
          <t>Perrex, St Jean/V, Pont de Veyle, Chavannes, Jonc, Cormoranche, Crèches, le Bourgneuf, Plâtre-Durand, Juliénas, le Fief, col de Sibérie, col de Boubon, les Molliers, le Mollard, Tramayes, St Point, Bourgvilain, col des Enceints, Pierreclos, Serrières, Grange du Bois, Leynes, Crèches, Cormoranche, Grièges, Pont de Veyle, St Jean/V, Perrex
Cliquer sur le N° pour afficher le parcours</t>
        </r>
      </text>
    </comment>
    <comment ref="C130" authorId="1">
      <text>
        <r>
          <rPr>
            <b/>
            <sz val="9"/>
            <color indexed="18"/>
            <rFont val="Tahoma"/>
            <family val="2"/>
          </rPr>
          <t>Perrex, Vonnas, Chaveyriat, Montracol, Buellas, Crépignat, Viriat, Chareyziat, Attignat, St Martin le Châtel, Curtafond, Confrançon, Logis Neuf, les Dalles, Mézériat, Perrex
Cliquer sur le N° pour afficher le parcours</t>
        </r>
      </text>
    </comment>
    <comment ref="E130" authorId="1">
      <text>
        <r>
          <rPr>
            <b/>
            <sz val="9"/>
            <color indexed="18"/>
            <rFont val="Tahoma"/>
            <family val="2"/>
          </rPr>
          <t>Perrex, Vonnas, Chaveyriat, Montracol, l’Etoile, Péronnas, Montagnat, Revonnas, Ceyzériat, Jasseron, Meillonnas, St Etienne du bois, Chareyziat, Attignat, St Martin le Châtel, Curtafond, Confrançon, Logis Neuf, les Dalles, Mézériat, Perrex
Cliquer sur le N° pour afficher le parcours</t>
        </r>
      </text>
    </comment>
    <comment ref="G130" authorId="1">
      <text>
        <r>
          <rPr>
            <b/>
            <sz val="9"/>
            <color indexed="18"/>
            <rFont val="Tahoma"/>
            <family val="2"/>
          </rPr>
          <t>Perrex, Vonnas, Chaveyriat, Montracol, l’Etoile, Péronnas, Montagnat, Revonnas, Ceyzériat, relai TV, Drom, Montmerle, Treffort, Cuisiat, Roissiat, Moulin des ponts, Marboz, Etrez, Cras/R, St Martin le Châtel, Curtafond, Confrançon, Logis Neuf, les Dalles, Mézériat, Perrex
Cliquer sur le N° pour afficher le parcours</t>
        </r>
      </text>
    </comment>
    <comment ref="C134" authorId="1">
      <text>
        <r>
          <rPr>
            <b/>
            <sz val="9"/>
            <color indexed="18"/>
            <rFont val="Tahoma"/>
            <family val="2"/>
          </rPr>
          <t>Perrex, Biziat, Illiat, Thoissey, Dracé, Lanciè, Romanèche, Chenas, les Daroux, Juliènas, Pâtre Durand, Bourgneuf, Crèches, Cormoranche, Grièges, Pont de Veyle, Perrex
Cliquer sur le N° pour afficher le parcours</t>
        </r>
      </text>
    </comment>
    <comment ref="E134" authorId="1">
      <text>
        <r>
          <rPr>
            <b/>
            <sz val="9"/>
            <color indexed="18"/>
            <rFont val="Tahoma"/>
            <family val="2"/>
          </rPr>
          <t>Perrex, Biziat, Illiat, Thoissey, Dracé, Lanciè, Fleurie, les Labourons, Emeringes, Moulin d'Augas, col de Sibérie, col de Gerbet, la Grange du Bois, Leynes, Crèches, Cormoranche, Grièges, Pont de Veyle, Perrex
Cliquer sur le N° pour afficher le parcours</t>
        </r>
      </text>
    </comment>
    <comment ref="G134" authorId="1">
      <text>
        <r>
          <rPr>
            <b/>
            <sz val="9"/>
            <color indexed="18"/>
            <rFont val="Tahoma"/>
            <family val="2"/>
          </rPr>
          <t>Perrex, Biziat, Illiat, Thoissey, Dracé, Villié-Morgon, Régnié, Lantignié, Beaujeu, col fût d’Avenas, Ouroux, col de Boubon, col de Sibérie, col de Gerbet, la Grange du Bois, Leynes, Crèches, Cormoranche, Grièges, Pont de Veyle, Perrex
Cliquer sur le N° pour afficher le parcours</t>
        </r>
      </text>
    </comment>
    <comment ref="C139" authorId="1">
      <text>
        <r>
          <rPr>
            <b/>
            <sz val="9"/>
            <color indexed="18"/>
            <rFont val="Tahoma"/>
            <family val="2"/>
          </rPr>
          <t>Perrex, Luponnas, Vonnas, Sulignat, D64, le domaine neuf, le vieux bourg, l'Abergement, La chèvre, baneins, St Trivers, Chaneins, Genouilleux, Mognoneins, St Etienne /ch, Haut de St Didier sur Ch., Illiat, Biziat, hameau Bey, Perrex
Cliquer sur le N° pour afficher le parcours</t>
        </r>
      </text>
    </comment>
    <comment ref="E139" authorId="1">
      <text>
        <r>
          <rPr>
            <b/>
            <sz val="9"/>
            <color indexed="18"/>
            <rFont val="Tahoma"/>
            <family val="2"/>
          </rPr>
          <t>Perrex, Luponnas, Vonnas, Sulignat, D64, le domaine neuf, le vieux bourg, Dompierre/Ch, Baneins, Chaneins, Cesseins, Montmerle/S, Bussy, Charentay, les Jacquet, Poyebarde, Mt Brouilly,St Lager, Cercié, Pizay par la D68e, Villeneuve, Dracé, Thoissey, Illiat, Biziat, hameau Bey, Perrex
Cliquer sur le N° pour afficher le parcours</t>
        </r>
      </text>
    </comment>
    <comment ref="G139" authorId="1">
      <text>
        <r>
          <rPr>
            <b/>
            <sz val="9"/>
            <color indexed="18"/>
            <rFont val="Tahoma"/>
            <family val="2"/>
          </rPr>
          <t>Perrex, Luponnas, Vonnas, Sulignat, D64, Brody, Dompierre/Ch, Baneins, Chaneins, Cesseins, Montmerle/S, St Georges de Reneins, le Perréon, col croix Rosier, col croix Marchampt, Marchampt, Quincié, St Vincent, Pizay par la D68e, Villeneuve, Dracé, Thoissey, Illiat, Biziat, hameau Bey, Perrex
Cliquer sur le N° pour afficher le parcours</t>
        </r>
      </text>
    </comment>
    <comment ref="C144" authorId="1">
      <text>
        <r>
          <rPr>
            <b/>
            <sz val="9"/>
            <color indexed="18"/>
            <rFont val="Tahoma"/>
            <family val="2"/>
          </rPr>
          <t>Perrex, Moncoin, Moulin Péroux, Chanal, la Moutonnière, St André d’H., Boissey, ferme du bois Semé, la Condamine, St Didier sur C., ZI Thoissey, St Romain des îles, St Symphorien d’Ancelles, les Perrières, les Journets, à gauche D166, les Gandelins, à droite, les Daroux, les Tournets, à gauche D95, à droite Juliénas, à droite D17E, les Thévenins, le Plâtre Durand, le Bourgneuf, Crêches, pont d’Arciat, Cormoranche, à gauche D51, à droite D51b, Grièges, à droite, Mons, tout droit, Pin, Rétissinge, à gauche, moulin de Geai, le Pilon, Perrex.
Cliquer sur le N° pour afficher le parcours</t>
        </r>
      </text>
    </comment>
    <comment ref="E144" authorId="1">
      <text>
        <r>
          <rPr>
            <b/>
            <sz val="9"/>
            <color indexed="18"/>
            <rFont val="Tahoma"/>
            <family val="2"/>
          </rPr>
          <t>Perrex, Moncoin, Moulin Péroux, Chanal, la Moutonnière, St André d’H., Boissey, ferme du bois Semé, la Condamine, St Didier sur C., ZI Thoissey, St Romain des îles, St Symphorien d’Ancelles, les Perrières, les Journets, à gauche D166, les Deschamps, le Fief, à droite D17, à droite D68, Jullié, col de Gerbet, continuer sur D68, à droite D23, Vieux Château, moulin de la Croix, à droite D31, col de la grange du bois, Leynes, le Bourgneuf, Crêches, pont d’Arciat, Cormoranche, à gauche D51, à droite D51b, Grièges, à droite, Mons, tout droit, Pin, Rétissinge, à gauche, moulin de Geai, le Pilon, Perrex.
Cliquer sur le N° pour afficher le parcours</t>
        </r>
      </text>
    </comment>
    <comment ref="G144" authorId="1">
      <text>
        <r>
          <rPr>
            <b/>
            <sz val="9"/>
            <color indexed="18"/>
            <rFont val="Tahoma"/>
            <family val="2"/>
          </rPr>
          <t>Perrex, Moncoin, Moulin Péroux, Chanal, la Moutonnière, St André d’H., Boissey, ferme du bois Semé, la Condamine, St Didier sur C., ZI Thoissey, St Romain des îles, St Symphorien d’Ancelles, les Perrières, les Journets, à gauche D166, les Deschamps, le Fief, à gauche D26, Emeringes, à gauche, les Rougelons, Changy, les brigands, D32, col de Fontmartin, à droite D626, Croix du Fût Froid, col de Boubon, à gauche, puis droite, les Molliers, les Pugets, Tramayes, col de grand vent, dans la descente première à droite D31, la Combe Berthaud, à gauche, la Roche, Pierreclos, à droite 2 fois, D177, col de Pierreclos, à droite, le Repostère, les chancerons, le Gros Bois, à Gauche, puis à droite D54, à gauche D31, Leynes, le Bourgneuf, Crêches, pont d’Arciat, Cormoranche, à gauche D51, à droite D51b, Grièges, à droite, Mons, tout droit, Pin, Rétissinge, à gauche, moulin de Geai, le Pilon, Perrex.
Cliquer sur le N° pour afficher le parcours</t>
        </r>
      </text>
    </comment>
    <comment ref="C148" authorId="1">
      <text>
        <r>
          <rPr>
            <b/>
            <sz val="9"/>
            <color indexed="18"/>
            <rFont val="Tahoma"/>
            <family val="2"/>
          </rPr>
          <t>Perrex, la Râpe, Vonnas, Neuville les Dames, Romans, St Georges/R, Marlieux, Beaumont, Sandrans, St Trivier /M, Baneins, Dompierre /Ch, l'Abergement-Clémencia, Sulignat, Vonnas, Luponnas, Perrex
Cliquer sur le N° pour afficher le parcours</t>
        </r>
      </text>
    </comment>
    <comment ref="E148" authorId="1">
      <text>
        <r>
          <rPr>
            <b/>
            <sz val="9"/>
            <color indexed="18"/>
            <rFont val="Tahoma"/>
            <family val="2"/>
          </rPr>
          <t>Perrex, la Râpe, Vonnas, Neuville les Dames, Romans, St Georges/R, Marlieux, le Plantay, Villars, St Olive, Villeneuve, St Trivier /M, Baneins, Dompierre /Ch, l'Abergement-Clémencia, Sulignat, Vonnas, Luponnas, Perrex
Cliquer sur le N° pour afficher le parcours</t>
        </r>
      </text>
    </comment>
    <comment ref="G148" authorId="1">
      <text>
        <r>
          <rPr>
            <b/>
            <sz val="9"/>
            <color indexed="18"/>
            <rFont val="Tahoma"/>
            <family val="2"/>
          </rPr>
          <t>Perrex, la Râpe, Vonnas, Neuville les Dames, Romans, St Georges/R, Marlieux, le Plantay, Versailleux, Birieux, St Marcel en D, Monthieux, St Jean de Th, D88, Rancé, Toussieux, St Didier de Formans, St Euphémie, Biesse, Chaleins, Messimy, St Trivier /M, Baneins, Dompierre /Ch, l'Abergement-Clémencia, Sulignat, Vonnas, Luponnas, Perrex
Cliquer sur le N° pour afficher le parcours</t>
        </r>
      </text>
    </comment>
    <comment ref="C151" authorId="1">
      <text>
        <r>
          <rPr>
            <b/>
            <sz val="9"/>
            <color indexed="18"/>
            <rFont val="Tahoma"/>
            <family val="2"/>
          </rPr>
          <t>Perrex, Arringes, le Chanelet, les planons, la terrasse, Dommartin, Boissey, St Bénigne, St Triviers rond point Bi1, le petit Faufourg, Quatre vents, Boz, Ozan, chemin vieux, Feillens, Ternant, Bâgé le Châtel, la tuilerie, Corsant, Perrex
Cliquer sur le N° pour afficher le parcours</t>
        </r>
      </text>
    </comment>
    <comment ref="E151" authorId="1">
      <text>
        <r>
          <rPr>
            <b/>
            <sz val="9"/>
            <color indexed="18"/>
            <rFont val="Tahoma"/>
            <family val="2"/>
          </rPr>
          <t>Perrex, Arringes, le Chanelet, les planons, la terrasse, Dommartin, Boissey, St Bénigne, Chamerande, D933, Arbigny, Uchizy, Mercey, Thurissey, Burgy, Viré, Fleurville, Reyssouze, Boz, Ozan, chemin vieux, Feillens, Ternant, Bâgé le Châtel, la tuilerie, Corsant, Perrex
Cliquer sur le N° pour afficher le parcours</t>
        </r>
      </text>
    </comment>
    <comment ref="G151" authorId="1">
      <text>
        <r>
          <rPr>
            <b/>
            <sz val="9"/>
            <color indexed="18"/>
            <rFont val="Tahoma"/>
            <family val="2"/>
          </rPr>
          <t>Perrex, Arringes, le Chanelet, les planons, la terrasse, Dommartin, Boissey, St Bénigne, Chamerande, D933, Arbigny, Uchizy,  D56, Plottes, col de beaufer, D14, D482, Royer, col de Brancion, Martailly les Brancion, Cruzille, Sagy le Bas, Vermillat, Lugny,  Burgy, Viré, Fleurville, Reyssouze, Boz, Ozan, chemin vieux, Feillens, Ternant, Bâgé le Châtel, la tuilerie, Corsant, Perrex
Cliquer sur le N° pour afficher le parcours</t>
        </r>
      </text>
    </comment>
    <comment ref="C155" authorId="1">
      <text>
        <r>
          <rPr>
            <b/>
            <sz val="9"/>
            <color indexed="18"/>
            <rFont val="Tahoma"/>
            <family val="2"/>
          </rPr>
          <t>Perrex, Pont de Veyle, Grièges, Cormoranche, Crèches, Leynes, la Grange du Bois, Prémecin, Pruzilly, St Amour, Plâtre-Durand, Crèches, Cormoranche, Grièges, Pont de Veyle, Perrex
Cliquer sur le N° pour afficher le parcours</t>
        </r>
      </text>
    </comment>
    <comment ref="E155" authorId="1">
      <text>
        <r>
          <rPr>
            <b/>
            <sz val="9"/>
            <color indexed="18"/>
            <rFont val="Tahoma"/>
            <family val="2"/>
          </rPr>
          <t>Perrex, Pont de Veyle, Grièges, Cormoranche, Crèches, Leynes, la Grange du Bois, Prémecin, col de Gerbet, col de la Sibérie, col de Boubon, col de Fontmartin, Emeringes, le Fief, Juliénas, Plâtre-Durand, Crèches, Cormoranche, Grièges, Pont de Veyle, Perrex
Cliquer sur le N° pour afficher le parcours</t>
        </r>
      </text>
    </comment>
    <comment ref="G155" authorId="1">
      <text>
        <r>
          <rPr>
            <b/>
            <sz val="9"/>
            <color indexed="18"/>
            <rFont val="Tahoma"/>
            <family val="2"/>
          </rPr>
          <t>Perrex, Pont de Veyle, Grièges, Cormoranche, Crèches, la Patte d’Oie, Davayé, Vergisson, Pierreclos, col des Enceints, Bourgvilain, St Point, Tramayes, Germolles, St Mamert, Ouroux, Avenas, col du fût d’Avenas, les Seignes, col Durbize, le Fief, Juliénas, Plâtre-Durand, Crèches, Cormoranche, Grièges, Pont de Veyle, Perrex
Cliquer sur le N° pour afficher le parcours</t>
        </r>
      </text>
    </comment>
    <comment ref="C158" authorId="1">
      <text>
        <r>
          <rPr>
            <b/>
            <sz val="9"/>
            <color indexed="18"/>
            <rFont val="Tahoma"/>
            <family val="2"/>
          </rPr>
          <t>Perrex, Mézériat, Vandeins, Montcet, Buellas, Corgenon, Péronnas, Le Saix, Lent, Servas, Condeissiat, Neuville les Dames, Vonnas la Râpe, Perrex
Cliquer sur le N° pour afficher le parcours</t>
        </r>
      </text>
    </comment>
    <comment ref="E158" authorId="1">
      <text>
        <r>
          <rPr>
            <b/>
            <sz val="9"/>
            <color indexed="18"/>
            <rFont val="Tahoma"/>
            <family val="2"/>
          </rPr>
          <t>Perrex, Mézériat, Vandeins, Montcet, Buellas, Corgenon, Péronnas, Montagnat, Revonnas, Sénissiat, Rignat, St Martin du Mont, Donsonnas, la Tranclière, Lent, Servas, Condeissiat, Neuville les Dames, Vonnas la Râpe, Perrex
Cliquer sur le N° pour afficher le parcours</t>
        </r>
      </text>
    </comment>
    <comment ref="G158" authorId="1">
      <text>
        <r>
          <rPr>
            <b/>
            <sz val="9"/>
            <color indexed="18"/>
            <rFont val="Tahoma"/>
            <family val="2"/>
          </rPr>
          <t>Perrex, Mézériat, Vandeins, Montcet, Buellas, Corgenon, Péronnas, Montagnat, Revonnas, Sénissiat, Rignat, Moinans, Charinaz, Champeillon, Poncin, Leymiat, le Préau, St Jean le Vieux, Pont d’Ain, Druillat, les Teppes, la Tranclière, Lent, Servas, Condeissiat, Neuville les Dames, Vonnas la Râpe, Perrex
Cliquer sur le N° pour afficher le parcours</t>
        </r>
      </text>
    </comment>
    <comment ref="C163" authorId="1">
      <text>
        <r>
          <rPr>
            <b/>
            <sz val="9"/>
            <color indexed="18"/>
            <rFont val="Tahoma"/>
            <family val="2"/>
          </rPr>
          <t>Perrex, Mézériat, les Dalles, Logis Neuf, Confrançon, Curtafond, St Martin le Châtel, Cras/R, But, Chareyziat, Lingeat, Viriat,  Crépignat, la Richonnière, Buellas, Montracol, Chaveyriat, Vonnas, Perrex
Cliquer sur le N° pour afficher le parcours</t>
        </r>
      </text>
    </comment>
    <comment ref="E163" authorId="1">
      <text>
        <r>
          <rPr>
            <b/>
            <sz val="9"/>
            <color indexed="18"/>
            <rFont val="Tahoma"/>
            <family val="2"/>
          </rPr>
          <t>Perrex, Mézériat, les Dalles, Logis Neuf, Confrançon, Curtafond, St Martin le Châtel, Cras/R, les Blancs d'en Haut, la Grange du Pin, Treffort, Meillonnas, les Granges Mangettes, Tanvol, Viriat,  Crépignat, la Richonnière, Buellas, Montracol, Chaveyriat, Vonnas, Perrex
Cliquer sur le N° pour afficher le parcours</t>
        </r>
      </text>
    </comment>
    <comment ref="G163" authorId="1">
      <text>
        <r>
          <rPr>
            <b/>
            <sz val="9"/>
            <color indexed="18"/>
            <rFont val="Tahoma"/>
            <family val="2"/>
          </rPr>
          <t>Perrex, Mézériat, les Dalles, Logis Neuf, Confrançon, Curtafond, St Martin le Châtel, Cras/R, Etrez, Marboz, Moulin des Ponts, Roissiat, Cuisiat, Treffort, Montmerle, Drom, relai TV, Ceyzériat, Revonnas, Montagnat, Péronnas, l’Etoile, Montracol, Chaveyriat, Vonnas, Perrex
Cliquer sur le N° pour afficher le parcours</t>
        </r>
      </text>
    </comment>
    <comment ref="C166" authorId="1">
      <text>
        <r>
          <rPr>
            <b/>
            <sz val="9"/>
            <color indexed="18"/>
            <rFont val="Tahoma"/>
            <family val="2"/>
          </rPr>
          <t>Perrex, l’Effondras, St Martin le Ch, Dompierre, Polliat, Vial, St Denis le B., St André sur Vx Jc, Condeissiat, Les Matines, Chaveyriat, Vonnas, Perrex
Cliquer sur le N° pour afficher le parcours</t>
        </r>
      </text>
    </comment>
    <comment ref="E166" authorId="1">
      <text>
        <r>
          <rPr>
            <b/>
            <sz val="9"/>
            <color indexed="18"/>
            <rFont val="Tahoma"/>
            <family val="2"/>
          </rPr>
          <t>Perrex, l’Effondras, St Martin le Ch, Marsonnas, Attignat, Crangeat, CurtArringes, Lingeat, Chareyziat, St Etienne du Bois, la Raza, Meillonnas, Jasseron, Montplaisant, Forêt de Seillon, Péronnas, St Rémy, Montdidier, Condeissiat, Chaveyriat, Vonnas, Perrex
Cliquer sur le N° pour afficher le parcours</t>
        </r>
      </text>
    </comment>
    <comment ref="G166" authorId="1">
      <text>
        <r>
          <rPr>
            <b/>
            <sz val="9"/>
            <color indexed="18"/>
            <rFont val="Tahoma"/>
            <family val="2"/>
          </rPr>
          <t>Perrex, l’Effondras, St Didier d’Aussiat, Marsonnas, Béréziat St Jean/R, St Julien/R, Lescheroux, Foissiat, Marboz, Bény, St Etienne du Bois, direct Treffort puis 100m à droite, la Raza, Meillonnas, Jasseron, Montplaisant, Forêt de Seillon, Péronnas, St Rémy, St André/VJ, Condeissiat, Romans, Neuville les Dames, Vonnas, Perrex
Cliquer sur le N° pour afficher le parcours</t>
        </r>
      </text>
    </comment>
    <comment ref="C172" authorId="1">
      <text>
        <r>
          <rPr>
            <b/>
            <sz val="9"/>
            <color indexed="18"/>
            <rFont val="Tahoma"/>
            <family val="2"/>
          </rPr>
          <t>Perrex, St Jean/V, Pont de Veyle, Chavannes, Jonc, Cormoranche, Crèches, Leynes, Chasselas, les Rollins, les Malatrays, Vaux, Bois de la Salle Juliénas, Plâtre-Durand, le Bourgneuf, Crèches, Cormoranche, Grièges, Pont de Veyle, St Jean/V, Perrex
Cliquer sur le N° pour afficher le parcours</t>
        </r>
      </text>
    </comment>
    <comment ref="E172" authorId="1">
      <text>
        <r>
          <rPr>
            <b/>
            <sz val="9"/>
            <color indexed="18"/>
            <rFont val="Tahoma"/>
            <family val="2"/>
          </rPr>
          <t>Perrex, St Jean/V, Pont de Veyle, Chavannes, Jonc, Cormoranche, Crèches, Leynes, la Grange du Bois, Serrières, col de Grand vent, Tramayes, col du Carcan, Cenves, col du Gerbet, Juillé, Juliénas, Plâtre-Durand, le Bourgneuf, Crèches, Cormoranche, Grièges, Pont de Veyle, St Jean/V, Perrex
Cliquer sur le N° pour afficher le parcours</t>
        </r>
      </text>
    </comment>
    <comment ref="G172" authorId="1">
      <text>
        <r>
          <rPr>
            <b/>
            <sz val="9"/>
            <color indexed="18"/>
            <rFont val="Tahoma"/>
            <family val="2"/>
          </rPr>
          <t>Perrex, St Jean/V, Pont de Veyle, Chavannes, Jonc, Cormoranche, Crèches, Leynes, la Grange du Bois, Serrières, Pierreclos, col de Grand vent, Tramayes, Germolles, col de Boubon, col Sibérie, le Fief, Juliénas, Plâtre-Durand, le Bourgneuf, Crèches, Cormoranche, Grièges, Pont de Veyle, St Jean/V, Perrex
Cliquer sur le N° pour afficher le parcours</t>
        </r>
      </text>
    </comment>
    <comment ref="C175" authorId="1">
      <text>
        <r>
          <rPr>
            <b/>
            <sz val="9"/>
            <color indexed="18"/>
            <rFont val="Tahoma"/>
            <family val="2"/>
          </rPr>
          <t>Perrex, Mézériat, Vandeins, Montcet, Corgenon, St Rémy,Péronnas, les Curnillats, la Grange des Bois, le Canton, Tanvol, Viriat, Dompierre, Polliat, Mézériat, Perrex
Cliquer sur le N° pour afficher le parcours</t>
        </r>
      </text>
    </comment>
    <comment ref="E175" authorId="1">
      <text>
        <r>
          <rPr>
            <b/>
            <sz val="9"/>
            <color indexed="18"/>
            <rFont val="Tahoma"/>
            <family val="2"/>
          </rPr>
          <t>Perrex, Mézériat, Vandeins, Montcet, Corgenon, St Rémy,Péronnas, Montagnat, Ceyzériat, relai TV, Drom, Treffort, St Etienne du Bois, Chareyziat, Lingeat, Viriat, Dompierre, Polliat, Mézériat, Perrex
Cliquer sur le N° pour afficher le parcours</t>
        </r>
      </text>
    </comment>
    <comment ref="G175" authorId="1">
      <text>
        <r>
          <rPr>
            <b/>
            <sz val="9"/>
            <color indexed="18"/>
            <rFont val="Tahoma"/>
            <family val="2"/>
          </rPr>
          <t>Perrex, Mézériat, Vandeins, Montcet, Corgenon, St Rémy,Péronnas, Montagnat, Ceyzériat, relai TV, Drom, Montmerle, Dhuys, Chavanness/S, Montfleur, Bourcia, Civria, Roissiat, Courmangoux, St Etienne du Bois, Chareyziat, Lingeat, Viriat, Dompierre, Polliat, Mézériat, Perrex
Cliquer sur le N° pour afficher le parcours</t>
        </r>
      </text>
    </comment>
    <comment ref="C180" authorId="1">
      <text>
        <r>
          <rPr>
            <b/>
            <sz val="9"/>
            <color indexed="18"/>
            <rFont val="Tahoma"/>
            <family val="2"/>
          </rPr>
          <t>Perrex, Vonnas, les Boulets, Vandeins, Montcet, Buellas, Corgenon, Péronnas, Montagnat, Ceyzériat, Jasseron, le Canton, les Grandes Mangettes, Tanvol, Viriat, Rippes des Bronchières, Polliat, Mézériat, Perrex
Cliquer sur le N° pour afficher le parcours</t>
        </r>
      </text>
    </comment>
    <comment ref="E180" authorId="1">
      <text>
        <r>
          <rPr>
            <b/>
            <sz val="9"/>
            <color indexed="18"/>
            <rFont val="Tahoma"/>
            <family val="2"/>
          </rPr>
          <t>Perrex, Vonnas, les Boulets, Vandeins, Montcet, Buellas, Corgenon, Péronnas, Montagnat, Revonnas, Sénissiat, Villeversure, Valluisant le Haut, Monmerle, Treffort, Meillonnas, Tanvol, Viriat, Dompierre, Polliat, Mézériat, Perrex
Cliquer sur le N° pour afficher le parcours</t>
        </r>
      </text>
    </comment>
    <comment ref="G180" authorId="1">
      <text>
        <r>
          <rPr>
            <b/>
            <sz val="9"/>
            <color indexed="18"/>
            <rFont val="Tahoma"/>
            <family val="2"/>
          </rPr>
          <t>Perrex, Vonnas, les Boulets, Vandeins, Montcet, Buellas, Corgenon, Péronnas, Montagnat, Revonnas, Sénissiat, Villeversure, Grand Corent, Corveissiat, St Maurice d’Echazeaux, Marsonna, Aromas, Chavannes, Duys, Treffort, Meillonnas, Tanvol, Viriat, Dompierre, Polliat, Mézériat, Perrex
Cliquer sur le N° pour afficher le parcours</t>
        </r>
      </text>
    </comment>
    <comment ref="C183" authorId="1">
      <text>
        <r>
          <rPr>
            <b/>
            <sz val="9"/>
            <color indexed="18"/>
            <rFont val="Tahoma"/>
            <family val="2"/>
          </rPr>
          <t>Perrex, Pont de Veyle, Grièges, Cormoranche, Crèches, la Roche, la Ville, Juliènas, le Fief, Chénas, Fleurie, Lancié, Dracé, Thoissey, Illiat, Biziat, Perrex
Cliquer sur le N° pour afficher le parcours</t>
        </r>
      </text>
    </comment>
    <comment ref="E183" authorId="1">
      <text>
        <r>
          <rPr>
            <b/>
            <sz val="9"/>
            <color indexed="18"/>
            <rFont val="Tahoma"/>
            <family val="2"/>
          </rPr>
          <t>Perrex, Pont de Veyle, Grièges, Cormoranche, Crèches, la Roche, Pruzilly, Vaux, Jullié, le Fief, col de Durbize, col de Sibérie, col du Truges, Villié-Morgon, Thoissey, Illiat, Biziat, Perrex
Cliquer sur le N° pour afficher le parcours</t>
        </r>
      </text>
    </comment>
    <comment ref="G183" authorId="1">
      <text>
        <r>
          <rPr>
            <b/>
            <sz val="9"/>
            <color indexed="18"/>
            <rFont val="Tahoma"/>
            <family val="2"/>
          </rPr>
          <t>Perrex, Pont de Veyle, Grièges, Cormoranche, Crèches, Leynes, la Grange du Bois, Prémecin, col de Gerbet, col de Sibérie, col Boubon, Ouroux, col de Crie, les Dépôts, Beaujeu, col Fût d’ Avenas, Villié-Morgon, Thoissey, Illiat, Biziat, Perrex
Cliquer sur le N° pour afficher le parcours</t>
        </r>
      </text>
    </comment>
    <comment ref="C187" authorId="1">
      <text>
        <r>
          <rPr>
            <b/>
            <sz val="9"/>
            <color indexed="18"/>
            <rFont val="Tahoma"/>
            <family val="2"/>
          </rPr>
          <t>Perrex, Pont de Veyle, Grièges, Arciat, Cormoranche, Crèches, Plâtre-Durand, Maison Rouge, Romanèche Thorins, Lancié, Corcelles, St Jean d’Ardières, Villeneuve, les Blavans, Thoissey, Illiat, Biziat, Montcoin, Perrex
Cliquer sur le N° pour afficher le parcours</t>
        </r>
      </text>
    </comment>
    <comment ref="E187" authorId="1">
      <text>
        <r>
          <rPr>
            <b/>
            <sz val="9"/>
            <color indexed="18"/>
            <rFont val="Tahoma"/>
            <family val="2"/>
          </rPr>
          <t>Perrex, Pont de Veyle, Grièges, Arciat, Cormoranche, Crèches, Plâtre-Durand, Juliénas, le Fief, col de Durbize, les Saignes, col du fût d’Avenas, col du Truges, St Joseph, les Saules, Morgon, St Jean d’Ardières, Villeneuve, Dracé, Thoissey, Illiat, Biziat, Montcoin, Perrex
Cliquer sur le N° pour afficher le parcours</t>
        </r>
      </text>
    </comment>
    <comment ref="G187" authorId="1">
      <text>
        <r>
          <rPr>
            <b/>
            <sz val="9"/>
            <color indexed="18"/>
            <rFont val="Tahoma"/>
            <family val="2"/>
          </rPr>
          <t>Perrex, Pont de Veyle, Grièges, Arciat, Cormoranche, Crèches, Plâtre-Durand, Juliénas, le Fief, col de Durbize, les Seignes, col du fût d’Avenas, Beaujeu, les Dépôts, col de la Casse Froide, Claveisolles, pont Gaillard, col croix Rosier, Marchampt, Quincié, St Vincent, Pizay par D68e, St Jean d’Ardières, Villeneuve, Dracé, Thoissey, Illiat, Biziat, Montcoin, Perrex
Cliquer sur le N° pour afficher le parcours</t>
        </r>
      </text>
    </comment>
    <comment ref="C190" authorId="1">
      <text>
        <r>
          <rPr>
            <b/>
            <sz val="9"/>
            <color indexed="18"/>
            <rFont val="Tahoma"/>
            <family val="2"/>
          </rPr>
          <t>Perrex, Biziat, St André, St Didier, Thoissey Dracé, Lancié,Grand Pré, les Labourons, le Fief, Juliénas, Plâtre Durand, le Bourgneuf, Crèches, Cormoranche Grièges, Pont de Veyle, St Jean, Perrex.
Cliquer sur le N° pour afficher le parcours</t>
        </r>
      </text>
    </comment>
    <comment ref="E190" authorId="1">
      <text>
        <r>
          <rPr>
            <b/>
            <sz val="9"/>
            <color indexed="18"/>
            <rFont val="Tahoma"/>
            <family val="2"/>
          </rPr>
          <t>Perrex, Biziat, St André, St Didier, Thoissey Dracé, Villeneuve, St Jean d’Ardières, Pizay, D68e jusqu’à Appagnié, les Bidons, St Joseph, les Saignes, col de Durbize, le Fief, Juliénas, Plâtre Durand, le Bourgneuf, Crèches, Cormoranche Grièges, Pont de Veyle, St Jean, Perrex.
Cliquer sur le N° pour afficher le parcours</t>
        </r>
      </text>
    </comment>
    <comment ref="G190" authorId="1">
      <text>
        <r>
          <rPr>
            <b/>
            <sz val="9"/>
            <color indexed="18"/>
            <rFont val="Tahoma"/>
            <family val="2"/>
          </rPr>
          <t>Perrex, Biziat, St André, St Didier, Thoissey Dracé, Villeneuve, St Jean d’Ardières, Pizay D68e jusqu’à Beaujeu, les Dépôts, 500m à droite, le Gelay, les Ardillats, la Bruyère, D23 Chénélette, D622, col du Patoux, à droite direction St Rigaud puis descente sur Champ Juin, à droite D43, Monsols, col de Crie, la serve, Avenas, col Fût Avenas, les Saignes, col de Durbize, le Fief, Juliénas, Plâtre Durand, le Bourgneuf, Crèches, Cormoranche Grièges, Pont de Veyle, St Jean, Perrex.
Cliquer sur le N° pour afficher le parcours</t>
        </r>
      </text>
    </comment>
    <comment ref="C194" authorId="1">
      <text>
        <r>
          <rPr>
            <b/>
            <sz val="9"/>
            <color indexed="18"/>
            <rFont val="Tahoma"/>
            <family val="2"/>
          </rPr>
          <t>Perrex, Mézériat, Polliat, Dompierre, Attignat, Cras/R., Etrez, les Petites Courardes, Chareyziat, Lingeat Viriat, Crépignat, la Richonnière, Buellas, Montcet, Vandeins, Mézériat, Perrex
Cliquer sur le N° pour afficher le parcours</t>
        </r>
      </text>
    </comment>
    <comment ref="E194" authorId="1">
      <text>
        <r>
          <rPr>
            <b/>
            <sz val="9"/>
            <color indexed="18"/>
            <rFont val="Tahoma"/>
            <family val="2"/>
          </rPr>
          <t>Perrex, Mézériat, Polliat, Dompierre, Viriat, Lingeat, Chareyziat, St Etienne du Bois, Treffort, Montmerle, col de France, Jasszeron, Ceyzériat, Revonnas, Montagnat, Péronnas, St Rémy, Corgenon, Buellas, Montcet, Vandeins, Mézériat, Perrex
Cliquer sur le N° pour afficher le parcours</t>
        </r>
      </text>
    </comment>
    <comment ref="G194" authorId="1">
      <text>
        <r>
          <rPr>
            <b/>
            <sz val="9"/>
            <color indexed="18"/>
            <rFont val="Tahoma"/>
            <family val="2"/>
          </rPr>
          <t>Perrex, Mézériat, Polliat, Dompierre, Viriat, Lingeat, Chareyziat, St Etienne du Bois, Bény, Moulin des ponts, Courmangoux, Roissiat, Civria, Bourcia, Montfleur, Chavanness/S, Dhuys, Montmerle, Drom, relais TV, Ceyzériat, Revonnas, Montagnat, Péronnas, St Rémy, Corgenon, Buellas, Montcet, Vandeins, Mézériat, Perrex
Cliquer sur le N° pour afficher le parcours</t>
        </r>
      </text>
    </comment>
    <comment ref="C197" authorId="1">
      <text>
        <r>
          <rPr>
            <b/>
            <sz val="9"/>
            <color indexed="18"/>
            <rFont val="Tahoma"/>
            <family val="2"/>
          </rPr>
          <t>Perrex, St jean/V, Pont de Veyle, Chavannes, Arciat, Crèches, Vinzelles, Fuissé, Davayé, Vergisson, le Reposetère, Leynes, Chânes, le Bourgneuf, Crèches, Arciat, Cormoranche, Grièges, Pont de Veyle, St Jean/V, Perrex
Cliquer sur le N° pour afficher le parcours</t>
        </r>
      </text>
    </comment>
    <comment ref="E197" authorId="1">
      <text>
        <r>
          <rPr>
            <b/>
            <sz val="9"/>
            <color indexed="18"/>
            <rFont val="Tahoma"/>
            <family val="2"/>
          </rPr>
          <t>Perrex, St jean/V, Pont de Veyle, Chavannes, Arciat, Crèches, Vinzelles, Fuissé, Davayé, Vergisson, Pierreclos, Serrières, Vieux Château, col de Gerbet, Juliénas, Plâtre Durand, le Bourgneuf, Crèches, Arciat, Cormoranche, Grièges, Pont de Veyle, St Jean/V, Perrex
Cliquer sur le N° pour afficher le parcours</t>
        </r>
      </text>
    </comment>
    <comment ref="G197" authorId="1">
      <text>
        <r>
          <rPr>
            <b/>
            <sz val="9"/>
            <color indexed="18"/>
            <rFont val="Tahoma"/>
            <family val="2"/>
          </rPr>
          <t>Perrex, St jean/V, Pont de Veyle, Chavannes, Arciat, Crèches, Vinzelles, Fuissé, Davayé, Vergisson, Pierreclos, col de Grand Vent, 4 kms puis à gauche après la pancarte Tramayes, Mollières, les Perrasses, col de Boubon ( petite route ), col de Sibérie, col de Gerbet, Juliénas, Plâtre Durand, le Bourgneuf, Crèches, Arciat, Cormoranche, Grièges, Pont de Veyle, St Jean/V, Perrex
Cliquer sur le N° pour afficher le parcours</t>
        </r>
      </text>
    </comment>
    <comment ref="C201" authorId="1">
      <text>
        <r>
          <rPr>
            <b/>
            <sz val="9"/>
            <color indexed="18"/>
            <rFont val="Tahoma"/>
            <family val="2"/>
          </rPr>
          <t>Perrex, St Genis, Dommartin, Chevroux, Gorrevod, R., Ste Bégnine, Pont de Vaux, Reyssouze, Boz, Ozan, Manziat, Feillens, Replonges, Crottet, St Jean/Veyle, Perrex
Cliquer sur le N° pour afficher le parcours</t>
        </r>
      </text>
    </comment>
    <comment ref="E201" authorId="1">
      <text>
        <r>
          <rPr>
            <b/>
            <sz val="9"/>
            <color indexed="18"/>
            <rFont val="Tahoma"/>
            <family val="2"/>
          </rPr>
          <t>Perrex, St Genis, Dommartin, Chevroux, Pont de Vaux, Arbigny, Sermoyer, Vescours, Corcelles, Chavannes/R., Ste Bégnine, Pont de Vaux, Reyssouze, Boz, Ozan, Manziat, Feillens, Replonges, Crottet, St Jean/Veyle, Perrex
Cliquer sur le N° pour afficher le parcours</t>
        </r>
      </text>
    </comment>
    <comment ref="G201" authorId="1">
      <text>
        <r>
          <rPr>
            <b/>
            <sz val="9"/>
            <color indexed="18"/>
            <rFont val="Tahoma"/>
            <family val="2"/>
          </rPr>
          <t>Perrex, St Genis, Dommartin, Chevroux, Pont de Vaux, Sermoyer, Tournus, la croix Léonard, Mancey, col des Chèvres, Collonges, Brancion, col de Brancion, Ozenay, col de Beaufer, Plottes, Chardonnay, Uchizy, Arbigny, Pont de Vaux, Reyssouze, Boz, Ozan, Manziat, Feillens, Replonges, Crottet, St Jean/Veyle, Perrex
Cliquer sur le N° pour afficher le parcours</t>
        </r>
      </text>
    </comment>
    <comment ref="C204" authorId="1">
      <text>
        <r>
          <rPr>
            <b/>
            <sz val="9"/>
            <color indexed="18"/>
            <rFont val="Tahoma"/>
            <family val="2"/>
          </rPr>
          <t>Perrex, Mézériat, Polliat, Dompierre, Viriat, Tanvol, la Grange des bois, St Just, Montagnat, Péronnas, l’Etoile, Montracol, Chaveyriat, Vonnas, Perrex
Cliquer sur le N° pour afficher le parcours</t>
        </r>
      </text>
    </comment>
    <comment ref="E204" authorId="1">
      <text>
        <r>
          <rPr>
            <b/>
            <sz val="9"/>
            <color indexed="18"/>
            <rFont val="Tahoma"/>
            <family val="2"/>
          </rPr>
          <t>Perrex, Mézériat, Polliat, Attignat,St Etienne du Bois, Treffort, Meillonnas, col de France, Jasseron, Ceyzériat, Revonnas, Montagnat, Péronnas, l’Etoile, Montracol, Chaveyriat, Vonnas, Perrex
Cliquer sur le N° pour afficher le parcours</t>
        </r>
      </text>
    </comment>
    <comment ref="G204" authorId="1">
      <text>
        <r>
          <rPr>
            <b/>
            <sz val="9"/>
            <color indexed="18"/>
            <rFont val="Tahoma"/>
            <family val="2"/>
          </rPr>
          <t>Perrex, Mézériat, les Dalles, Logis Neuf, Confrançon, Curtafond, St Martin le Châtel, Cras/R, Etrez, Marboz, Moulin des Ponts, Roissiat, Cuisiat, Treffort, Montmerle, Drom, relai TV, Ceyzériat, Revonnas, Montagnat, Péronnas, l’Etoile, Montracol, Chaveyriat, Vonnas, Perrex
Cliquer sur le N° pour afficher le parcours</t>
        </r>
      </text>
    </comment>
    <comment ref="C208" authorId="1">
      <text>
        <r>
          <rPr>
            <b/>
            <sz val="9"/>
            <color indexed="18"/>
            <rFont val="Tahoma"/>
            <family val="2"/>
          </rPr>
          <t>Perrex, Moulin de Geai, Rétissinge, Mons, Grièges, Cormoranche, Crèches, Chaintré, Davayé, Prissé, la Roche Vineuse,  Chevagny les Chevrière, Mâcon, Jonc, Chavannes, Pont de Veyle, St Jean/V, Perrex
Cliquer sur le N° pour afficher le parcours</t>
        </r>
      </text>
    </comment>
    <comment ref="E208" authorId="1">
      <text>
        <r>
          <rPr>
            <b/>
            <sz val="9"/>
            <color indexed="18"/>
            <rFont val="Tahoma"/>
            <family val="2"/>
          </rPr>
          <t>Perrex, Moulin de Geai, Rétissinge, Mons, Grièges, Cormoranche, Crèches, D89, Vinzelles, Fuissé, Pouilly, Solutré-Pouilly, la Grange du Bois, Serrières, Pierreclos, Milly Lamartine, la Roche Vineuse, Verzé, Hurigny, Mâcon, Jonc, Chavannes, Pont de Veyle, St Jean/V, Perrex
Cliquer sur le N° pour afficher le parcours</t>
        </r>
      </text>
    </comment>
    <comment ref="G208" authorId="1">
      <text>
        <r>
          <rPr>
            <b/>
            <sz val="9"/>
            <color indexed="18"/>
            <rFont val="Tahoma"/>
            <family val="2"/>
          </rPr>
          <t>Perrex, Moulin de Geai, Rétissinge, Mons, Grièges, Cormoranche, Crèches, D89, Vinzelles, Fuissé, Pouilly, Solutré-Pouilly, la Grange du Bois, Serrières, Pierreclos, Milly Lamartine, la Roche Vineuse, Verzé, col de la croix de Montmain, Azé, Clessé, Charbonnière, Blany, Hurigny, Mâcon, Jonc, Chavannes, Pont de Veyle, St Jean/V, Perrex
Cliquer sur le N° pour afficher le parcours</t>
        </r>
      </text>
    </comment>
    <comment ref="C211" authorId="1">
      <text>
        <r>
          <rPr>
            <b/>
            <sz val="9"/>
            <color indexed="18"/>
            <rFont val="Tahoma"/>
            <family val="2"/>
          </rPr>
          <t>Perrex, Luponnas, hameau Bey, Biziat, Illiat, Thoissey, Taponas, Montmerle, Cesseins, Chaneins, Baneins, Dompierre, Brody, D64, Sulignat, Vonnas, Perrex
Cliquer sur le N° pour afficher le parcours</t>
        </r>
      </text>
    </comment>
    <comment ref="E211" authorId="1">
      <text>
        <r>
          <rPr>
            <b/>
            <sz val="9"/>
            <color indexed="18"/>
            <rFont val="Tahoma"/>
            <family val="2"/>
          </rPr>
          <t>Perrex, Luponnas, hameau Bey, Biziat, Illiat, Thoissey, Dracé, Villeneuve, Pizay, St Lager, Mont Brouilly, Odenas Charentay, Bourchanin, Montmerle, Cesseins, Chaneins, Baneins, Dompierre, Brody, D64, Sulignat, Vonnas, Perrex
Cliquer sur le N° pour afficher le parcours</t>
        </r>
      </text>
    </comment>
    <comment ref="G211" authorId="1">
      <text>
        <r>
          <rPr>
            <b/>
            <sz val="9"/>
            <color indexed="18"/>
            <rFont val="Tahoma"/>
            <family val="2"/>
          </rPr>
          <t>Perrex, Luponnas, hameau Bey, Biziat, Illiat, Thoissey, Dracé, Villeneuve, Pizay, St Vincent (par la D68e), Quincié, Marchampt, col croix Marchampt, col croix Rosier, le Perréon, St Georges de Reneins, Montmerle, Cesseins, Chaneins, Baneins, Dompierre, Brody, D64, Sulignat, Vonnas, Perrex
Cliquer sur le N° pour afficher le parcours</t>
        </r>
      </text>
    </comment>
    <comment ref="C215" authorId="1">
      <text>
        <r>
          <rPr>
            <b/>
            <sz val="9"/>
            <color indexed="18"/>
            <rFont val="Tahoma"/>
            <family val="2"/>
          </rPr>
          <t>Perrex, Mézériat, Chaveyriat, Condeissiat, St André le Bx, St Paul de Varax, Dompierre/ V, Lent, Servas, S André /V Jonc, l’Etoile, Montracol, Montcet, Vandeins, Mézériat, Fay, Perrex
Cliquer sur le N° pour afficher le parcours</t>
        </r>
      </text>
    </comment>
    <comment ref="E215" authorId="1">
      <text>
        <r>
          <rPr>
            <b/>
            <sz val="9"/>
            <color indexed="18"/>
            <rFont val="Tahoma"/>
            <family val="2"/>
          </rPr>
          <t>Perrex, Mézériat, Chaveyriat, Condeissiat, St André le Bx, St Paul de Varax, Dompierre/ V, la Ruaz, le Molard, St Martin du Mont, la Tranclière, Lent, Servas, S André /V Jonc, l’Etoile, Montracol, Montcet, Vandeins, Mézériat, Fay, Perrex
Cliquer sur le N° pour afficher le parcours</t>
        </r>
      </text>
    </comment>
    <comment ref="G215" authorId="1">
      <text>
        <r>
          <rPr>
            <b/>
            <sz val="9"/>
            <color indexed="18"/>
            <rFont val="Tahoma"/>
            <family val="2"/>
          </rPr>
          <t>Perrex, Mézériat, Chaveyriat, Condeissiat, St André le Bx, St Paul de Varax, Dompierre/ V, la Ruaz, St Martin du Mont, Confranchette, Soblay, Poncin, Leymiat, Breignes, Jujurieux, St Jean le Vieux, Pont d’Ain, Druillat, Rossettes, la Tranclière, Lent, Servas, S André /V Jonc, l’Etoile, Montracol, Montcet, Vandeins, Mézériat, Fay, Perrex
Cliquer sur le N° pour afficher le parcours</t>
        </r>
      </text>
    </comment>
    <comment ref="C218" authorId="1">
      <text>
        <r>
          <rPr>
            <b/>
            <sz val="9"/>
            <color indexed="18"/>
            <rFont val="Tahoma"/>
            <family val="2"/>
          </rPr>
          <t>Perrex, Pont de Veyle, Grièges, Cormoranche, Crèches, Prissé, Pierreclos, Serrières, Grange du Bois, Crèches, Cormoranche, Grièges, Pont de Veyle, Perrex
Cliquer sur le N° pour afficher le parcours</t>
        </r>
      </text>
    </comment>
    <comment ref="E218" authorId="1">
      <text>
        <r>
          <rPr>
            <b/>
            <sz val="9"/>
            <color indexed="18"/>
            <rFont val="Tahoma"/>
            <family val="2"/>
          </rPr>
          <t>Perrex, Pont de Veyle, Grièges, Cormoranche, Crèches, Prissé, Somméré, Verzé, Berzé le Chatel, Berzé la Ville, Milly Lamartine, Pierreclos, Serrières, Grange du Bois, Crèches, Cormoranche, Grièges, Pont de Veyle, Perrex
Cliquer sur le N° pour afficher le parcours</t>
        </r>
      </text>
    </comment>
    <comment ref="G218" authorId="1">
      <text>
        <r>
          <rPr>
            <b/>
            <sz val="9"/>
            <color indexed="18"/>
            <rFont val="Tahoma"/>
            <family val="2"/>
          </rPr>
          <t>Perrex, Pont de Veyle, Grièges, Cormoranche, Crèches, Prissé, Somméré, D194, Verzé, D134, Verchizeuil, D403, Satonnay, St Maurice de Sathonay, D403, D15, St Pierre de Lanques, D15, Azé, Igé, col de la Croix de Montmain, D194 puis D185, Berzé la Ville, Milly Lamartine, Pierreclos, Serrières, Grange du Bois, Crèches, Cormoranche, Grièges, Pont de Veyle, Perrex
Cliquer sur le N° pour afficher le parcours</t>
        </r>
      </text>
    </comment>
    <comment ref="C222" authorId="1">
      <text>
        <r>
          <rPr>
            <b/>
            <sz val="9"/>
            <color indexed="18"/>
            <rFont val="Tahoma"/>
            <family val="2"/>
          </rPr>
          <t>Perrex, St Jean/V, Pont de Veyle, Grièges, Cormoranche, Crèches, Plâtre Drand, Juliènas, Le Fief, les Labourons, Fleurie, la Maison Blanche, St Romain des iles, Thoissey, St Didier/Ch, Bourchanin, Bey, Laiz, Pont de Veyle, St Jean/V, Perrex
Cliquer sur le N° pour afficher le parcours</t>
        </r>
      </text>
    </comment>
    <comment ref="E222" authorId="1">
      <text>
        <r>
          <rPr>
            <b/>
            <sz val="9"/>
            <color indexed="18"/>
            <rFont val="Tahoma"/>
            <family val="2"/>
          </rPr>
          <t>Perrex, St Jean/V, Pont de Veyle, Grièges, Cormoranche, Crèches, Leynes, la Grange du Bois, col de Gerbet, col de Sibérie, Moulin d'Aujas, Emeringes, les Labourons, Fleurie, Lancié, Dracé, Thoissey, St Didier/Ch, Bourchanin, Bey, Laiz, Pont de Veyle, St Jean/V, Perrex
Cliquer sur le N° pour afficher le parcours</t>
        </r>
      </text>
    </comment>
    <comment ref="G222" authorId="1">
      <text>
        <r>
          <rPr>
            <b/>
            <sz val="9"/>
            <color indexed="18"/>
            <rFont val="Tahoma"/>
            <family val="2"/>
          </rPr>
          <t>Perrex, St Jean/V, Pont de Veyle, Grièges, Cormoranche, Crèches, Leynes, la Grange du Bois, col de Gerbet, col de Sibérie, col de Boubon, St Jacques des Arrêts, St Mamert, Ouroux, Avenas, col du fût d’Avenas, Beaujeu, Lantignié, Régnié, Villié-Morgon, Dracé, Thoissey, St Didier/Ch, Bourchanin, Bey, Laiz, Pont de Veyle, St Jean/V, Perrex
Cliquer sur le N° pour afficher le parcours</t>
        </r>
      </text>
    </comment>
    <comment ref="C225" authorId="1">
      <text>
        <r>
          <rPr>
            <b/>
            <sz val="9"/>
            <color indexed="18"/>
            <rFont val="Tahoma"/>
            <family val="2"/>
          </rPr>
          <t>Perrex, L’Effondras, St Didier d’Aussiat, Montrevel, Foissiat, Lescheroux,St Julien sur R., St Jean sur R., Béréziat, Domartin, la Tuilerie, Perrex
Cliquer sur le N° pour afficher le parcours</t>
        </r>
      </text>
    </comment>
    <comment ref="E225" authorId="1">
      <text>
        <r>
          <rPr>
            <b/>
            <sz val="9"/>
            <color indexed="18"/>
            <rFont val="Tahoma"/>
            <family val="2"/>
          </rPr>
          <t>Perrex, L’Effondras, St Didier d’Aussiat, Montrevel, Foissiat, les Thiêtres, Jassans, Courtes, St Triviers de C., Vescours, Pont de Vaux, Bâge le Châtel, la Tuilerie, Perrex
Cliquer sur le N° pour afficher le parcours</t>
        </r>
      </text>
    </comment>
    <comment ref="G225" authorId="1">
      <text>
        <r>
          <rPr>
            <b/>
            <sz val="9"/>
            <color indexed="18"/>
            <rFont val="Tahoma"/>
            <family val="2"/>
          </rPr>
          <t>Perrex, L’Effondras, St Didier d’Aussiat, Montrevel, Foissiat, la Tourelle, Cormoz, St Nizier le B, Curciat-Dongalon, Montpont en B, la Chapelle Thècle, Romenay, Vescours, Pont de Vaux, Bâge le Châtel, la Tuilerie, Perrex
Cliquer sur le N° pour afficher le parcours</t>
        </r>
      </text>
    </comment>
    <comment ref="C229" authorId="1">
      <text>
        <r>
          <rPr>
            <b/>
            <sz val="9"/>
            <color indexed="18"/>
            <rFont val="Tahoma"/>
            <family val="2"/>
          </rPr>
          <t>Perrex, L’Effondras, Confrançon, Curtafond, St Martin le Châtel, Cras/R, Etrez, Marboz, Grange Trouillet,  Etrez, Montrevel, St Didier d’Aussiat, L’Effondras, Perrex
Cliquer sur le N° pour afficher le parcours</t>
        </r>
      </text>
    </comment>
    <comment ref="E229" authorId="1">
      <text>
        <r>
          <rPr>
            <b/>
            <sz val="9"/>
            <color indexed="18"/>
            <rFont val="Tahoma"/>
            <family val="2"/>
          </rPr>
          <t>Perrex, L’Effondras, Confrançon, Curtafond, St Martin le Châtel, Cras/R, Etrez, Marboz, Pirajoux,Verjon, Moulin des Ponts, Marboz, Etrez, Montrevel, St Didier d’Aussiat, L’Effondras, Perrex
Cliquer sur le N° pour afficher le parcours</t>
        </r>
      </text>
    </comment>
    <comment ref="G229" authorId="1">
      <text>
        <r>
          <rPr>
            <b/>
            <sz val="9"/>
            <color indexed="18"/>
            <rFont val="Tahoma"/>
            <family val="2"/>
          </rPr>
          <t>Perrex, L’Effondras, Confrançon, Curtafond, St Martin le Châtel, Cras/R, Etrez, Marboz, Pirajoux, Coligny, Nantey, Florentia, la Balme d’Epy, Bourcia, Civria, Roissiat, Moulin des Ponts, Marboz, Etrez, Montrevel, St Didier d’Aussiat, L’Effondras, Perrex
Cliquer sur le N° pour afficher le parcours</t>
        </r>
      </text>
    </comment>
    <comment ref="C232" authorId="1">
      <text>
        <r>
          <rPr>
            <b/>
            <sz val="9"/>
            <color indexed="18"/>
            <rFont val="Tahoma"/>
            <family val="2"/>
          </rPr>
          <t>Perrex, Biziat, St André d’Huriat, Cruzilles les M., Cormoranche, Crèches, le Bourgneuf, Plâtre-Durand, Juliénas, Vaux, col de Gerbet, Cenves, Vieux Château, Serrières, Pierreclos, Vergisson (le Reposetère), Leynes, Chânes, Crèches, Cormoranche, Grièges, Pont de Veyle, Perrex
Cliquer sur le N° pour afficher le parcours</t>
        </r>
      </text>
    </comment>
    <comment ref="E232" authorId="1">
      <text>
        <r>
          <rPr>
            <b/>
            <sz val="9"/>
            <color indexed="18"/>
            <rFont val="Tahoma"/>
            <family val="2"/>
          </rPr>
          <t>Perrex, Biziat, St André d’Huriat, Cruzilles les M., Cormoranche, Crèches, le Bourgneuf, Plâtre-Durand, Juliénas, Vaux, col de Gerbet, Cenves, Vieux Château, Serrières, Pierreclos, Vergisson (le Reposetère), Leynes, Chânes, Crèches, Cormoranche, Grièges, Pont de Veyle, Perrex
Cliquer sur le N° pour afficher le parcours</t>
        </r>
      </text>
    </comment>
    <comment ref="G232" authorId="1">
      <text>
        <r>
          <rPr>
            <b/>
            <sz val="9"/>
            <color indexed="18"/>
            <rFont val="Tahoma"/>
            <family val="2"/>
          </rPr>
          <t>Perrex, Biziat, St André d’Huriat, Cruzilles les M., Cormoranche, Crèches, le Bourgneuf, Plâtre-Durand, Juliénas, le Fief, Emeringes, col de Fontmartin, Ouroux, St Mamert, Germolles, Tramayes, col de Grand Vent, Pierreclos, Vergisson, Davayé, Fuissé, Chaintré, Crèches, Cormoranche, Grièges, Pont de Veyle, Perrex
Cliquer sur le N° pour afficher le parcours</t>
        </r>
      </text>
    </comment>
    <comment ref="C236" authorId="1">
      <text>
        <r>
          <rPr>
            <b/>
            <sz val="9"/>
            <color indexed="18"/>
            <rFont val="Tahoma"/>
            <family val="2"/>
          </rPr>
          <t>Perrex, L’Effondras, St Didier d’Aussiat, Montrevel, Etrez, Marboz, les Blancs d'en Haut, Cras/R, St Martin le Châtel, Curtafond, Confrançon, l’Effondras, Perrex
Cliquer sur le N° pour afficher le parcours</t>
        </r>
      </text>
    </comment>
    <comment ref="E236" authorId="1">
      <text>
        <r>
          <rPr>
            <b/>
            <sz val="9"/>
            <color indexed="18"/>
            <rFont val="Tahoma"/>
            <family val="2"/>
          </rPr>
          <t>Perrex, L’Effondras, St Didier d’Aussiat, Montrevel, Etrez, Marboz, Moulin des Ponts, Verjon, Pirajoux, Marboz, Etrez, Cras/R, St Martin le Châtel, Curtafond, Confrançon, l’Effondras, Perrex
Cliquer sur le N° pour afficher le parcours</t>
        </r>
      </text>
    </comment>
    <comment ref="G236" authorId="1">
      <text>
        <r>
          <rPr>
            <b/>
            <sz val="9"/>
            <color indexed="18"/>
            <rFont val="Tahoma"/>
            <family val="2"/>
          </rPr>
          <t>Perrex, L’Effondras, St Didier d’Aussiat, Montrevel, Etrez, Marboz, Moulin des Ponts, Roissiat, Civria, Bourcia, la Balme d’Epy, Florentia, Nantey, Coligny, Pirajoux, Marboz, Etrez, Cras/R, St Martin le Châtel, Curtafond, Confrançon, l’Effondras, Perrex
Cliquer sur le N° pour afficher le parcours</t>
        </r>
      </text>
    </comment>
    <comment ref="C239" authorId="1">
      <text>
        <r>
          <rPr>
            <b/>
            <sz val="9"/>
            <color indexed="18"/>
            <rFont val="Tahoma"/>
            <family val="2"/>
          </rPr>
          <t>Perrex, Pont de Veyle, Crèches, Chaintré, Fuissé, Davayé, Vergisson, le Repostère, Leynes, Chânes, Crèches, Cormoranche, Cruzilles les M., St André d’Huriat, Biziat, Perrex
Cliquer sur le N° pour afficher le parcours</t>
        </r>
      </text>
    </comment>
    <comment ref="E239" authorId="1">
      <text>
        <r>
          <rPr>
            <b/>
            <sz val="9"/>
            <color indexed="18"/>
            <rFont val="Tahoma"/>
            <family val="2"/>
          </rPr>
          <t>Perrex, Pont de Veyle, Crèches, Chaintré, Fuissé, Davayé, Vergisson, la Grange du bois, Prémessin, col de Gerbet, Pruzilly, St Amour, Crèches, Cormoranche, Cruzilles les M., St André d’Huriat, Biziat, Perrex
Cliquer sur le N° pour afficher le parcours</t>
        </r>
      </text>
    </comment>
    <comment ref="G239" authorId="1">
      <text>
        <r>
          <rPr>
            <b/>
            <sz val="9"/>
            <color indexed="18"/>
            <rFont val="Tahoma"/>
            <family val="2"/>
          </rPr>
          <t>Perrex, Pont de Veyle, Crèches, Chaintré, Fuissé, Davayé, Vergisson, Pierreclos, col de Grand Vent, Tramayes, Germolles, St Mamert, Ouroux, col de Fontmartin, Emeringes, le Fief, Juliénas, St Amour, Crèches, Cormoranche, Cruzilles les M., St André d’Huriat, Biziat, Perrex
Cliquer sur le N° pour afficher le parcours</t>
        </r>
      </text>
    </comment>
    <comment ref="C243" authorId="1">
      <text>
        <r>
          <rPr>
            <b/>
            <sz val="9"/>
            <color indexed="18"/>
            <rFont val="Tahoma"/>
            <family val="2"/>
          </rPr>
          <t>Perrex, la Tuilerie, Bâgé le Chatel, Chevroux, Reyssouze, Fleurville, Clessé, Charbonnières, Sennecé, Sancé, Mâcon, St Laurent, Replonges, Crottet, St Jean/V, Perrex
Cliquer sur le N° pour afficher le parcours</t>
        </r>
      </text>
    </comment>
    <comment ref="E243" authorId="1">
      <text>
        <r>
          <rPr>
            <b/>
            <sz val="9"/>
            <color indexed="18"/>
            <rFont val="Tahoma"/>
            <family val="2"/>
          </rPr>
          <t>Perrex, la Tuilerie, Bâgé le Chatel, Chevroux, Pont de Vaux, Fleurville, Viré, Thurissey, Bissy, Lugny, Péronne, Clessé, Charbonnières, Sennecé, Sancé, Mâcon, St Laurent, Replonges, Crottet, St Jean/V, Perrex
Cliquer sur le N° pour afficher le parcours</t>
        </r>
      </text>
    </comment>
    <comment ref="G243" authorId="1">
      <text>
        <r>
          <rPr>
            <b/>
            <sz val="9"/>
            <color indexed="18"/>
            <rFont val="Tahoma"/>
            <family val="2"/>
          </rPr>
          <t>Perrex, la Tuilerie, Bâgé le Chatel, Chevroux, Pont de Vaux, Fleurville, Viré, Thurissey, Mercey, Uchizy, Chardonnay, Plottes, col de Beaufer, Ozenay, Martailly, D161, Cruzille, Bissy, Lugny, Péronne, Clessé,Charbonnières, Sennecé, Sancé, Mâcon, St Laurent, Replonges, Crottet, St Jean/V, Perrex
Cliquer sur le N° pour afficher le parcours</t>
        </r>
      </text>
    </comment>
    <comment ref="C246" authorId="1">
      <text>
        <r>
          <rPr>
            <b/>
            <sz val="9"/>
            <color indexed="18"/>
            <rFont val="Tahoma"/>
            <family val="2"/>
          </rPr>
          <t>Perrex, Arringes, Teppes de Biches, Dommartin, Chevroux, Gorrevod,  Pont de Vaux, Grand Faufourg, Reyssouze, Boz, Ozan, Manziat, Feillens, Replonges, Pont de Veyle,Perrex
Cliquer sur le N° pour afficher le parcours</t>
        </r>
      </text>
    </comment>
    <comment ref="E246" authorId="1">
      <text>
        <r>
          <rPr>
            <b/>
            <sz val="9"/>
            <color indexed="18"/>
            <rFont val="Tahoma"/>
            <family val="2"/>
          </rPr>
          <t>Perrex, Arringes, Teppes de Biches, Dommartin, Chevroux, Reyssouze, Fleurville, Viré, Thurissey, Uchizy, Arbigny, Pont de Vaux, Reyssouze, Boz, Ozan, Manziat, Feillens, Replonges, Pont de Veyle,Perrex
Cliquer sur le N° pour afficher le parcours</t>
        </r>
      </text>
    </comment>
    <comment ref="G246" authorId="1">
      <text>
        <r>
          <rPr>
            <b/>
            <sz val="9"/>
            <color indexed="18"/>
            <rFont val="Tahoma"/>
            <family val="2"/>
          </rPr>
          <t>Perrex, Arringe, Teppes de Biches, Dommartin, Chevroux, Reyssouze, Fleurville, Viré, Thurissey, Mercey, Uchizy, Chardonnay, Plottes, Tournus, Lacrost, Préty, La Truchère, Sermoyer, Grand Faubourg, Boz, Ozan, Manziat, Feillens, Replonges, Pont de Veyle,Perrex
Cliquer sur le N° pour afficher le parcours</t>
        </r>
      </text>
    </comment>
    <comment ref="C250" authorId="1">
      <text>
        <r>
          <rPr>
            <b/>
            <sz val="9"/>
            <color indexed="18"/>
            <rFont val="Tahoma"/>
            <family val="2"/>
          </rPr>
          <t>Perrex, Pont de Veyle, Grièges, Cormoranche, Crèches, Plâtre-Durand, la Chapelle de Guinchet, Chénas, Fleurie, Lancié , Dracé, Thoissey, Illiat, Biziat, Péroux, Luponnas, Perrex
Cliquer sur le N° pour afficher le parcours</t>
        </r>
      </text>
    </comment>
    <comment ref="E250" authorId="1">
      <text>
        <r>
          <rPr>
            <b/>
            <sz val="9"/>
            <color indexed="18"/>
            <rFont val="Tahoma"/>
            <family val="2"/>
          </rPr>
          <t>Perrex, Pont de Veyle, Grièges, Cormoranche, Crèches, Plâtre-Durand, Juliénas, Emeringes, Changy, les Brigands, Vaurenard, Col de Durbize, les Saignes, Villié-Morgon, Dracé, Thoissey, Illiat, Biziat, Péroux, Luponnas, Perrex
Cliquer sur le N° pour afficher le parcours</t>
        </r>
      </text>
    </comment>
    <comment ref="G250" authorId="1">
      <text>
        <r>
          <rPr>
            <b/>
            <sz val="9"/>
            <color indexed="18"/>
            <rFont val="Tahoma"/>
            <family val="2"/>
          </rPr>
          <t>Perrex, Pont de Veyle, Grièges, Cormoranche, Crèches, Plâtre-Durand, Juliénas, col de Gerbet, Cenves, col de Boubon, St Jacques des Arrêts, St Mamert, le Razay, la Carelle, D23, D32, la Serve, Avenas, col Fût d’Avenas, Villié-Morgon, Dracé, Thoissey, Illiat, Biziat, Péroux, Luponnas, Perrex
Cliquer sur le N° pour afficher le parcours</t>
        </r>
      </text>
    </comment>
    <comment ref="C253" authorId="1">
      <text>
        <r>
          <rPr>
            <b/>
            <sz val="9"/>
            <color indexed="18"/>
            <rFont val="Tahoma"/>
            <family val="2"/>
          </rPr>
          <t>Perrex, Mézériat, Vandeins, Montcet, Buellas, Corgenon, St Rémy, Péronnas, forêt de Seillon, Lent, Servas, Condeissiat, Chaveyriat, Vonnas, Perrex
Cliquer sur le N° pour afficher le parcours</t>
        </r>
      </text>
    </comment>
    <comment ref="E253" authorId="1">
      <text>
        <r>
          <rPr>
            <b/>
            <sz val="9"/>
            <color indexed="18"/>
            <rFont val="Tahoma"/>
            <family val="2"/>
          </rPr>
          <t>Perrex, Mézériat, Vandeins, Montcet, Buellas, Corgenon, St Rémy, Péronnas, forêt de Seillon, Montagnat, Revonnas, Tossiat, St Martin du Mont, la Tranclière, Lent, Servas, Condeissiat, Chaveyriat, Vonnas, Perrex
Cliquer sur le N° pour afficher le parcours</t>
        </r>
      </text>
    </comment>
    <comment ref="G253" authorId="1">
      <text>
        <r>
          <rPr>
            <b/>
            <sz val="9"/>
            <color indexed="18"/>
            <rFont val="Tahoma"/>
            <family val="2"/>
          </rPr>
          <t>Perrex, Mézériat, Vandeins, Montcet, Buellas, Corgenon, St Rémy, Péronnas, forêt de Seillon, Montagnat, Revonnas, Rignat, Bohas, Hautecourt, Challes, Arturieux, Soblay, St Martin du Mont, la Tranclière, Lent, Servas, Condeissiat, Chaveyriat, Vonnas, Perrex
Cliquer sur le N° pour afficher le parcours</t>
        </r>
      </text>
    </comment>
    <comment ref="C258" authorId="1">
      <text>
        <r>
          <rPr>
            <b/>
            <sz val="9"/>
            <color indexed="18"/>
            <rFont val="Tahoma"/>
            <family val="2"/>
          </rPr>
          <t>Perrex, St Jean/V, Pont de Veyle, Grièges, Cormoranche/S, Crèches/S, le Bourg-Neuf, Leynes, Chasselas, la Balmondière, St Véran, les Truges, la Roche, Chânes, D169, direction Mâcon, route des Perelles, le cimetière, Crèches/S, Cormoranche/S, Cruzilles les M., St André d’Huriat, Biziat, Perrex
Cliquer sur le N° pour afficher le parcours</t>
        </r>
      </text>
    </comment>
    <comment ref="E258" authorId="1">
      <text>
        <r>
          <rPr>
            <b/>
            <sz val="9"/>
            <color indexed="18"/>
            <rFont val="Tahoma"/>
            <family val="2"/>
          </rPr>
          <t>Perrex, St Jean/V, Pont de Veyle, Grièges, Cormoranche/S, Crèches/S, le Bourg-Neuf, Leynes, D31 pendant 3 kms direction Grange du Bois, puis à droite D54, Solutré-Pouilly, D54, D209, Fuissé, Chasselas, la Balmondière, St Véran, les Truges, la Roche, Chânes, D169, direction Mâcon, route des Perelles, le cimetière, Crèches/S, Cormoranche/S, Cruzilles les M., St André d’Huriat, Biziat, Perrex
Cliquer sur le N° pour afficher le parcours</t>
        </r>
      </text>
    </comment>
    <comment ref="G258" authorId="1">
      <text>
        <r>
          <rPr>
            <b/>
            <sz val="9"/>
            <color indexed="18"/>
            <rFont val="Tahoma"/>
            <family val="2"/>
          </rPr>
          <t>Perrex, St Jean/V, Pont de Veyle, Grièges, Cormoranche/S, Crèches/S, le Bourg-Neuf, Leynes, Grange du Bois, Prémessin, Cenves, col du Carcan, col de Grand Vent, Pierreclos, col de Pierreclos, Vergisson, Danayé, Fuissé, Chasselas, la Balmondière, St Véran, les Truges, la Roche, Chânes, D169, direction Mâcon, route des Perelles, le cimetière, Crèches/S, Cormoranche/S, Cruzilles les M., St André d’Huriat, Biziat, Perrex
Cliquer sur le N° pour afficher le parcours</t>
        </r>
      </text>
    </comment>
    <comment ref="C261" authorId="1">
      <text>
        <r>
          <rPr>
            <b/>
            <sz val="9"/>
            <color indexed="18"/>
            <rFont val="Tahoma"/>
            <family val="2"/>
          </rPr>
          <t>Perrex, Vonnas, Chaveyriat, Condeissiat, Servas, Lent, forêt de Seillon, Péronnas, St Rémy, Corgenon, Buellas, Montcet, Vandeins, Mézériat, Perrex
Cliquer sur le N° pour afficher le parcours</t>
        </r>
      </text>
    </comment>
    <comment ref="E261" authorId="1">
      <text>
        <r>
          <rPr>
            <b/>
            <sz val="9"/>
            <color indexed="18"/>
            <rFont val="Tahoma"/>
            <family val="2"/>
          </rPr>
          <t>Perrex, Vonnas, Chaveyriat, Condeissiat, Servas, Lent, la Tranclière, St Martin du Mont, Revonnas, Montagnat, forêt de Seillon, Péronnas, St Rémy, Corgenon, Buellas, Montcet, Vandeins, Mézériat, Perrex
Cliquer sur le N° pour afficher le parcours</t>
        </r>
      </text>
    </comment>
    <comment ref="G261" authorId="1">
      <text>
        <r>
          <rPr>
            <b/>
            <sz val="9"/>
            <color indexed="18"/>
            <rFont val="Tahoma"/>
            <family val="2"/>
          </rPr>
          <t>Perrex, Vonnas, Chaveyriat, Condeissiat, Servas, Lent, la Tranclière, St Martin du Mont, Soblay, Arturieux, Challes, Hautecourt, Bohas, Rignat, Revonnas, Montagnat, forêt de Seillon, Péronnas, St Rémy, Corgenon, Buellas, Montcet, Vandeins, Mézériat, Perrex
Cliquer sur le N° pour afficher le parcours</t>
        </r>
      </text>
    </comment>
    <comment ref="C265" authorId="1">
      <text>
        <r>
          <rPr>
            <b/>
            <sz val="9"/>
            <color indexed="18"/>
            <rFont val="Tahoma"/>
            <family val="2"/>
          </rPr>
          <t>Perrex, Arringes, les Planons, St Genis/M, Manthène, la Reveyriat, St Sulpice, Marsonnas, Negrefeuille, Montéfanty, direction Mantenay, route des trois moulins, St Jean/R, Béréziat, Dommartin, Teppes de Biches, la Tuilerie, Perrex
Cliquer sur le N° pour afficher le parcours</t>
        </r>
      </text>
    </comment>
    <comment ref="E265" authorId="1">
      <text>
        <r>
          <rPr>
            <b/>
            <sz val="9"/>
            <color indexed="18"/>
            <rFont val="Tahoma"/>
            <family val="2"/>
          </rPr>
          <t>Perrex, Arringes, les Planons, St Genis/M, Manthène, la Reveyriat, St Sulpice, Marsonnas, Negrefeuille, Montéfanty, direction Mantenay, Servignat, St Trivier de Courtes, Vescours, Chavanness/R, St Etienne/R, Pérignat, Chavagnat, St Jean/R, Béréziat, Dommartin, Teppes de Biches, la Tuilerie, Perrex
Cliquer sur le N° pour afficher le parcours</t>
        </r>
      </text>
    </comment>
    <comment ref="G265" authorId="1">
      <text>
        <r>
          <rPr>
            <b/>
            <sz val="9"/>
            <color indexed="18"/>
            <rFont val="Tahoma"/>
            <family val="2"/>
          </rPr>
          <t>Perrex, Arringes, les Planons, St Genis/M, Manthène, la Reveyriat, St Sulpice, Marsonnas, Montéfanty,St Julien/R, Lescheroux, St Nizier le Bx, Curiciat D., les Ecopets, Romenay, Sermoyer, Arbigny, St Begnine, Chavanness/R, St Etienne/R, Pérignat, Chavagnat, St Jean/R, Béréziat, Dommartin, Teppes de Biches, la Tuilerie, Perrex
Cliquer sur le N° pour afficher le parcours</t>
        </r>
      </text>
    </comment>
    <comment ref="C268" authorId="1">
      <text>
        <r>
          <rPr>
            <b/>
            <sz val="9"/>
            <color indexed="18"/>
            <rFont val="Tahoma"/>
            <family val="2"/>
          </rPr>
          <t>Perrex, Pont de Veyle, Crèches, Leynes, Fuissé, Vinzelles, Chaintré, le Bourgneuf, Crèches, Cormoranche, Grièges, Pont de Veyle, Perrex
Cliquer sur le N° pour afficher le parcours</t>
        </r>
      </text>
    </comment>
    <comment ref="E268" authorId="1">
      <text>
        <r>
          <rPr>
            <b/>
            <sz val="9"/>
            <color indexed="18"/>
            <rFont val="Tahoma"/>
            <family val="2"/>
          </rPr>
          <t>Perrex, Pont de Veyle, Crèches, Leynes, la Grange du Bois, Serrières, Pierreclos, Vergisson, Solutré-Pouilly, Pouilly, Fuissé, Vinzelles, Chaintré, le Bourgneuf, Crèches, Cormoranche, Grièges, Pont de Veyle, Perrex
Cliquer sur le N° pour afficher le parcours</t>
        </r>
      </text>
    </comment>
    <comment ref="G268" authorId="1">
      <text>
        <r>
          <rPr>
            <b/>
            <sz val="9"/>
            <color indexed="18"/>
            <rFont val="Tahoma"/>
            <family val="2"/>
          </rPr>
          <t>Perrex, Pont de Veyle, Crèches, Leynes, la Grange du Bois, Serrières, Vieux Château, Cenves, col du Carcan, col de Grand Vent, Pierreclos, Vergisson, Solutré-Pouilly, Pouilly, Fuissé, Vinzelles, Chaintré, le Bourgneuf, Crèches, Cormoranche, Grièges, Pont de Veyle, Perrex
Cliquer sur le N° pour afficher le parcours</t>
        </r>
      </text>
    </comment>
    <comment ref="C272" authorId="1">
      <text>
        <r>
          <rPr>
            <b/>
            <sz val="9"/>
            <color indexed="18"/>
            <rFont val="Tahoma"/>
            <family val="2"/>
          </rPr>
          <t>Perrex, Vonnas, Neuville les Dames, Condeissiat, St André /VJ, St Rémy, Buellas,  Polliat, Curtafond, l’Effondras, Perrex
Cliquer sur le N° pour afficher le parcours</t>
        </r>
      </text>
    </comment>
    <comment ref="E272" authorId="1">
      <text>
        <r>
          <rPr>
            <b/>
            <sz val="9"/>
            <color indexed="18"/>
            <rFont val="Tahoma"/>
            <family val="2"/>
          </rPr>
          <t>Perrex, Vonnas, Neuville les Dames, Condeissiat, St André /VJ, St Denis : Moulin Neuf, Crépignat, Crangeat, Etrez, Montrevel, ferme du Sougey, Marsonnas, St Didier d’Aussiat, l’Effondras, Perrex
Cliquer sur le N° pour afficher le parcours</t>
        </r>
      </text>
    </comment>
    <comment ref="G272" authorId="1">
      <text>
        <r>
          <rPr>
            <b/>
            <sz val="9"/>
            <color indexed="18"/>
            <rFont val="Tahoma"/>
            <family val="2"/>
          </rPr>
          <t>Perrex, Vonnas, Neuville les Dames, Condeissiat, St André /VJ, St Rémy, Péronnas, forêt de Seillon, Montplaisant, Jasseron, Meillonnas, la Raza, St Etienne du Bois, Bény, Marboz, Etrez, Montrevel, ferme du Sougey, Marsonnas, St Didier d’Aussiat, l’Effondras, Perrex
Cliquer sur le N° pour afficher le parcours</t>
        </r>
      </text>
    </comment>
    <comment ref="C280" authorId="1">
      <text>
        <r>
          <rPr>
            <b/>
            <sz val="9"/>
            <color indexed="18"/>
            <rFont val="Tahoma"/>
            <family val="2"/>
          </rPr>
          <t>Perrex, Luponnas, Vonnas, Biziat, Illiat, St Didier/Ch, ZI, St Romain, la Chapelle de Guinchay, Dracè les Ollières, Crèches, Grièges, Pont de Veyle, Perrex
Cliquer sur le N° pour afficher le parcours</t>
        </r>
      </text>
    </comment>
    <comment ref="E280" authorId="1">
      <text>
        <r>
          <rPr>
            <b/>
            <sz val="9"/>
            <color indexed="18"/>
            <rFont val="Tahoma"/>
            <family val="2"/>
          </rPr>
          <t>Perrex, Luponnas, Vonnas, Biziat, Illiat, St Didier/Ch, ZI, St Romain, la Chapelle de Guinchay, les Deschamps, le Fief, col de Sibérie, col de Gerbet, Premessin, la Grange du Bois, Leynes, Crèches, Grièges, Pont de Veyle, Perrex
Cliquer sur le N° pour afficher le parcours</t>
        </r>
      </text>
    </comment>
    <comment ref="G280" authorId="1">
      <text>
        <r>
          <rPr>
            <b/>
            <sz val="9"/>
            <color indexed="18"/>
            <rFont val="Tahoma"/>
            <family val="2"/>
          </rPr>
          <t>Perrex, Luponnas, Vonnas, Biziat, Illiat, St Didier/Ch, ZI, St Romain, la Chapelle de Guinchay, les Deschamps, le Fief, col de Sibérie, col de Boubon, Germolles, Tramayes, col de Grand Vent, Serrières, la Grange du Bois, Leynes, Crèches, Grièges, Pont de Veyle, Perrex
Cliquer sur le N° pour afficher le parcours</t>
        </r>
      </text>
    </comment>
    <comment ref="C283" authorId="1">
      <text>
        <r>
          <rPr>
            <b/>
            <sz val="9"/>
            <color indexed="18"/>
            <rFont val="Tahoma"/>
            <family val="2"/>
          </rPr>
          <t>Perrex, Mézériat, Polliat, Buellas, Corgenon, St Rémy, St André/Vieux J., Condeissiat, Chaveyriat, Vonnas, la Râpe, Perrex
Cliquer sur le N° pour afficher le parcours</t>
        </r>
      </text>
    </comment>
    <comment ref="E283" authorId="1">
      <text>
        <r>
          <rPr>
            <b/>
            <sz val="9"/>
            <color indexed="18"/>
            <rFont val="Tahoma"/>
            <family val="2"/>
          </rPr>
          <t>Perrex, Mézériat, Polliat, Buellas, Corgenon, Péronnas, le Saix, Certines, Tossiat, Salles, la Tranclière, Lent, Servas, Condeissiat, Chaveyriat, Vonnas, la Râpe, Perrex
Cliquer sur le N° pour afficher le parcours</t>
        </r>
      </text>
    </comment>
    <comment ref="G283" authorId="1">
      <text>
        <r>
          <rPr>
            <b/>
            <sz val="9"/>
            <color indexed="18"/>
            <rFont val="Tahoma"/>
            <family val="2"/>
          </rPr>
          <t>Perrex, Mézériat, Polliat, Buellas, Corgenon, Péronnas, le Saix, Certines, Tossiat, St Martin du Mt, Druillat, Varambon, les Carronnières, la Ruaz, la Tranclière, Lent, Servas, Condeissiat, Chaveyriat, Vonnas, la Râpe, Perrex
Cliquer sur le N° pour afficher le parcours</t>
        </r>
      </text>
    </comment>
    <comment ref="C288" authorId="1">
      <text>
        <r>
          <rPr>
            <b/>
            <sz val="9"/>
            <color indexed="18"/>
            <rFont val="Tahoma"/>
            <family val="2"/>
          </rPr>
          <t>Perrex, Luponnas, Bey, Biziat, gde Peloux, D96, St André d'Huirat, D96, traverser la D66, D96a, Garnerans, la Vernaye, traverser la D933, Montgoin, Bourchaneins, la Platte, Mérège, ZI St Didier/Ch, St Romain, La chapelle de G., Dracè les Ollière, Crèches, Arciat, Cornet, D51b, Grièges, Mons, Pin, Rétissinge, moulin de Geai, Perrex
Cliquer sur le N° pour afficher le parcours</t>
        </r>
      </text>
    </comment>
    <comment ref="E288" authorId="1">
      <text>
        <r>
          <rPr>
            <b/>
            <sz val="9"/>
            <color indexed="18"/>
            <rFont val="Tahoma"/>
            <family val="2"/>
          </rPr>
          <t>Perrex, Luponnas, Bey, Biziat, gde Peloux, D96, St André d'Huirat, D96, traverser la D66, D96a, Garnerans, la Vernaye, traverser la D933, Montgoin, Bourchaneins, la Platte, Mérège, ZI St Didier/Ch, D7a, Challes, Thoissey, Dracé, à gauche, Villeneuve,St Jean d'Ardières, D69, Pizay, Villié-Morgon, Fleurie, les Labourons, le Fief, Juliénas, la Bottière, les Capitans, la Ville, D169, les Chamonards, la Roche, traverser la D32, D 186 Chânes, le Bourgneuf, Crèches, Arciat, Cornet, D51b, Grièges, Mons, Pin, Rétissinge, moulin de Geai, Perrex
Cliquer sur le N° pour afficher le parcours</t>
        </r>
      </text>
    </comment>
    <comment ref="G288" authorId="1">
      <text>
        <r>
          <rPr>
            <b/>
            <sz val="9"/>
            <color indexed="18"/>
            <rFont val="Tahoma"/>
            <family val="2"/>
          </rPr>
          <t>Perrex, Luponnas, Bey, Biziat, gde Peloux, D96, St André d'Huirat, D96, traverser la D66, D96a, Garnerans, la Vernaye, traverser la D933, Montgoin, Bourchaneins, la Platte, Mérège, ZI St Didier/Ch, D7a, Challes, Thoissey, Dracé, à gauche, Villeneuve,St Jean d'Ardières, D69, Pizay, D69, Morgon, tout droit, Haut Morgon, les Presles, la Grange Cochard, les Vachats, St Joseph, les Gauthiers, les Saignes, col de Durbize, Vauxrenard, col de Fonmartin, col de Boubon, col de la Sibérie, Juliénas, la Bottière, les Capitans, la Ville, D169, les Chamonards, la Roche, traverser la D32, D 186 Chânes, le Bourgneuf, Crèches, Arciat, Cornet, D51b, Grièges, Mons, Pin, Rétissinge, moulin de Geai, Perrex
Cliquer sur le N° pour afficher le parcours</t>
        </r>
      </text>
    </comment>
    <comment ref="C291" authorId="1">
      <text>
        <r>
          <rPr>
            <b/>
            <sz val="9"/>
            <color indexed="18"/>
            <rFont val="Tahoma"/>
            <family val="2"/>
          </rPr>
          <t>Perrex, Vonnas, Chaveyriat, Condeissiat, St André/vieux Jonc, St Rémy, Petit Corgenon, Champvent, Polliat, Mézériat, Fay, Perrex
Cliquer sur le N° pour afficher le parcours</t>
        </r>
      </text>
    </comment>
    <comment ref="E291" authorId="1">
      <text>
        <r>
          <rPr>
            <b/>
            <sz val="9"/>
            <color indexed="18"/>
            <rFont val="Tahoma"/>
            <family val="2"/>
          </rPr>
          <t>Perrex, Vonnas, Chaveyriat, Condeissiat, St André/vieux Jonc, Péronnas, Montagnat Revonnas, Ceyzériat, relai TV, Jasseron, le Canton,Tanvol, Viriat, Rippes des Bronchières, Polliat, Mézériat, Fay, Perrex
Cliquer sur le N° pour afficher le parcours</t>
        </r>
      </text>
    </comment>
    <comment ref="G291" authorId="1">
      <text>
        <r>
          <rPr>
            <b/>
            <sz val="9"/>
            <color indexed="18"/>
            <rFont val="Tahoma"/>
            <family val="2"/>
          </rPr>
          <t>Perrex, Vonnas, Chaveyriat, Condeissiat, Servas, Lent, Certines, la Vavrette, Tossiat, Revonnas, Ceyzériat, relai TV, Drom, col de France, Meillonnas, les Mangettes, Tanvol, Viriat, Dompierre, Polliat, Mézériat, Fay, Perrex
Cliquer sur le N° pour afficher le parcours</t>
        </r>
      </text>
    </comment>
    <comment ref="C295" authorId="1">
      <text>
        <r>
          <rPr>
            <b/>
            <sz val="9"/>
            <color indexed="18"/>
            <rFont val="Tahoma"/>
            <family val="2"/>
          </rPr>
          <t>Perrex, Moulin de Geai, Rétissinge, Pin, Laiz, Grièges, Cormoranche, Bourchaneins, St didier/Chalaronne, Vannans, St Etienne /Ch, Dompierre/Ch, tout droit, 1 km à gauche, l’Abergement-Clémencia, Sulignat, Vonnas, Perrex
Cliquer sur le N° pour afficher le parcours</t>
        </r>
      </text>
    </comment>
    <comment ref="E295" authorId="1">
      <text>
        <r>
          <rPr>
            <b/>
            <sz val="9"/>
            <color indexed="18"/>
            <rFont val="Tahoma"/>
            <family val="2"/>
          </rPr>
          <t>Perrex, Moulin de Geai, Rétissinge, Pin, Laiz, Grièges, Crèches, le Bourgneuf, Plâtre-Durand, Juliénas, col de Durbize, col du Truges, Villié-Morgon, Corcelles, Dracé, pont de Thoissey, Thoissey, Vannans, St Etienne /Ch, Dompierre/Ch, tout droit, 1 km à gauche, l’Abergement-Clémencia, Sulignat, Vonnas, Perrex
Cliquer sur le N° pour afficher le parcours</t>
        </r>
      </text>
    </comment>
    <comment ref="G295" authorId="1">
      <text>
        <r>
          <rPr>
            <b/>
            <sz val="9"/>
            <color indexed="18"/>
            <rFont val="Tahoma"/>
            <family val="2"/>
          </rPr>
          <t>Perrex, Moulin de Geai, Rétissinge, Pin, Laiz, Grièges, Crèches, le Bourgneuf, Plâtre-Durand, St Amour-Bellevue, Pruzilly, Veaux, Jullié, Emeringes, Vauxrenard, col de Durbize, col du Truges, Villié-Morgon, Morgon, Pizay, St Jean d’Ardières, Villeneuve, tout droit, pont de Thoissey, Thoissey, Vannans, St Etienne /Ch, Dompierre/Ch, tout droit, 1 km à gauche, l’Abergement-Clémencia, Sulignat, Vonnas, Perrex
Cliquer sur le N° pour afficher le parcours</t>
        </r>
      </text>
    </comment>
    <comment ref="C298" authorId="1">
      <text>
        <r>
          <rPr>
            <b/>
            <sz val="9"/>
            <color indexed="18"/>
            <rFont val="Tahoma"/>
            <family val="2"/>
          </rPr>
          <t>Perrex, Marillat, St Cyr, Dommartin, Boissey, Chevroux, Manziat, Feillens, Bâgé le Châtel, St André de Bâgé, la Rollière,St Jean/V, Perrex
Cliquer sur le N° pour afficher le parcours</t>
        </r>
      </text>
    </comment>
    <comment ref="E298" authorId="1">
      <text>
        <r>
          <rPr>
            <b/>
            <sz val="9"/>
            <color indexed="18"/>
            <rFont val="Tahoma"/>
            <family val="2"/>
          </rPr>
          <t>Perrex, Marillat, St Cyr, Dommartin, Boissey, Béréziat, St Jean/R, St Julien/R,Servignat, Chavanness/R, Pont de Vaux, Reyssouze, Boz, Feillens, Bâgé le Châtel, St André de Bâgé, la Rollière,St Jean/V, Perrex
Cliquer sur le N° pour afficher le parcours</t>
        </r>
      </text>
    </comment>
    <comment ref="G298" authorId="1">
      <text>
        <r>
          <rPr>
            <b/>
            <sz val="9"/>
            <color indexed="18"/>
            <rFont val="Tahoma"/>
            <family val="2"/>
          </rPr>
          <t>Perrex, Marillat, St Cyr, Dommartin, Boissey, Béréziat, St Jean/R, St Julien/R, Lescheroux, St Nizier le bx, Romenay, Sermoyer, Arbigny, le Grand Faubourg à droite, Reyssouze, Boz, Ozan, Asnière s/s, Vésine, Feillens, Bâgé le Châtel, St André de Bâgé, la Rollière,St Jean/V, Perrex
Cliquer sur le N° pour afficher le parcours</t>
        </r>
      </text>
    </comment>
    <comment ref="C302" authorId="1">
      <text>
        <r>
          <rPr>
            <b/>
            <sz val="9"/>
            <color indexed="18"/>
            <rFont val="Tahoma"/>
            <family val="2"/>
          </rPr>
          <t>Perrex, la Râpe, Vonnas, Namary, Chanoz, Chaveyriat, Montracol, Buellas, Polliat, Attignat, Petit Montatin, Confranchesse, Fenille , St Didier d’Aussiat, la Terrasse, St Genis, Perrex
Cliquer sur le N° pour afficher le parcours</t>
        </r>
      </text>
    </comment>
    <comment ref="E302" authorId="1">
      <text>
        <r>
          <rPr>
            <b/>
            <sz val="9"/>
            <color indexed="18"/>
            <rFont val="Tahoma"/>
            <family val="2"/>
          </rPr>
          <t>Perrex, la Râpe, Vonnas, Namary, Chanoz, Chaveyriat, Montracol, l’Etoile, St André/VJ, St Denis : Moulin Neuf, Crépignat, Viriat, Attignat, Cras/R, Malafretaz, Cuet, Montet, St Didier d’Aussiat, la Terrasse, St Genis, Perrex
Cliquer sur le N° pour afficher le parcours</t>
        </r>
      </text>
    </comment>
    <comment ref="G302" authorId="1">
      <text>
        <r>
          <rPr>
            <b/>
            <sz val="9"/>
            <color indexed="18"/>
            <rFont val="Tahoma"/>
            <family val="2"/>
          </rPr>
          <t>Perrex, la Râpe, Vonnas, Namary, Chanoz, Chaveyriat, Montracol, l’Etoile, St André/VJ, Servas, Lent, direct Bourg forêt de Seillon, Montagnat, Ceyzériat, Jasseron, le Canton, Tanvol, Viriat, Attignat, Cras/R, Malafretaz, Cuet, Montet, St Didier d’Aussiat, la Terrasse, St Genis, Perrex
Cliquer sur le N° pour afficher le parcours</t>
        </r>
      </text>
    </comment>
    <comment ref="C305" authorId="1">
      <text>
        <r>
          <rPr>
            <b/>
            <sz val="9"/>
            <color indexed="18"/>
            <rFont val="Tahoma"/>
            <family val="2"/>
          </rPr>
          <t>Perrex, Mézériat, Vandeins, Montcet, Buellas, Corgenon,  St André le Bx, Servas, Condeissiat, Chaveyriat, Vonnas, Perrex
Cliquer sur le N° pour afficher le parcours</t>
        </r>
      </text>
    </comment>
    <comment ref="E305" authorId="1">
      <text>
        <r>
          <rPr>
            <b/>
            <sz val="9"/>
            <color indexed="18"/>
            <rFont val="Tahoma"/>
            <family val="2"/>
          </rPr>
          <t>Perrex, Mézériat, Vandeins, Montcet, Buellas, Corgenon, St Rémy, Péronnas, forêt de Seillon, Montagnat, Revonnas, St Martin du Mont, la Tranclière, Lent, Servas, Condeissiat, Chaveyriat, Vonnas, Perrex
Cliquer sur le N° pour afficher le parcours</t>
        </r>
      </text>
    </comment>
    <comment ref="G305" authorId="1">
      <text>
        <r>
          <rPr>
            <b/>
            <sz val="9"/>
            <color indexed="18"/>
            <rFont val="Tahoma"/>
            <family val="2"/>
          </rPr>
          <t>Perrex, Mézériat, Vandeins, Montcet, Buellas, Corgenon, St Rémy, Péronnas, forêt de Seillon, Montagnat, Revonnas, Rignat, Arturieux, Soblay, St Martin du Mont, la Tranclière, Lent, Servas, Condeissiat, Chaveyriat, Vonnas, Perrex
Cliquer sur le N° pour afficher le parcours</t>
        </r>
      </text>
    </comment>
    <comment ref="C310" authorId="1">
      <text>
        <r>
          <rPr>
            <b/>
            <sz val="9"/>
            <color indexed="18"/>
            <rFont val="Tahoma"/>
            <family val="2"/>
          </rPr>
          <t>Perrex, St Genis, Laissard, Dommartin, Onjard, Cour, Feillens, Bâgé le Ch., St André de B., Crottet, St Jean/V., Perrex
Cliquer sur le N° pour afficher le parcours</t>
        </r>
      </text>
    </comment>
    <comment ref="E310" authorId="1">
      <text>
        <r>
          <rPr>
            <b/>
            <sz val="9"/>
            <color indexed="18"/>
            <rFont val="Tahoma"/>
            <family val="2"/>
          </rPr>
          <t>Perrex, St Genis, Dommartin, Boissey, Ouche, le Biolay, Pont de Vaux, Fleurville, Viré, Péronne, Clessé, Charbonnières, Sennecé, Sancé, Mâcon, Jonc, Chavannes, Pont de Veyle, Perrex
Cliquer sur le N° pour afficher le parcours</t>
        </r>
      </text>
    </comment>
    <comment ref="G310" authorId="1">
      <text>
        <r>
          <rPr>
            <b/>
            <sz val="9"/>
            <color indexed="18"/>
            <rFont val="Tahoma"/>
            <family val="2"/>
          </rPr>
          <t>Perrex, St Genis, Dommartin, Boissey, Ouche, le Biolay, Pont de Vaux, Fleurville, Thurissey, Lugny, Bissy la Mâconnaise, Charcuble, col de la Pistole, St Pierre de Lanques, Bassy, Péronne, Clessé, Charbonnières, Sennecé, Sancé, Mâcon, Jonc, Chavannes, Pont de Veyle, Perrex
Cliquer sur le N° pour afficher le parcours</t>
        </r>
      </text>
    </comment>
    <comment ref="C313" authorId="1">
      <text>
        <r>
          <rPr>
            <b/>
            <sz val="9"/>
            <color indexed="18"/>
            <rFont val="Tahoma"/>
            <family val="2"/>
          </rPr>
          <t>Perrex, St Genis, Dommartin, Chevroux, Boz, Ozan, Chevroux, Bâgé le Châtel, la Tuilerie, Perrex
Cliquer sur le N° pour afficher le parcours</t>
        </r>
      </text>
    </comment>
    <comment ref="E313" authorId="1">
      <text>
        <r>
          <rPr>
            <b/>
            <sz val="9"/>
            <color indexed="18"/>
            <rFont val="Tahoma"/>
            <family val="2"/>
          </rPr>
          <t>Perrex, St Genis, Dommartin, Chevroux, Gorrevod, St Bégnine, les Teppes Baudet, Nizerel, Reyssouze, Boz, Ozan, Asnière, Manziat, Chevroux, Bâgé le Châtel, la Tuilerie, Perrex
Cliquer sur le N° pour afficher le parcours</t>
        </r>
      </text>
    </comment>
    <comment ref="G313" authorId="1">
      <text>
        <r>
          <rPr>
            <b/>
            <sz val="9"/>
            <color indexed="18"/>
            <rFont val="Tahoma"/>
            <family val="2"/>
          </rPr>
          <t>Perrex, St Genis, Dommartin, Chevroux, Gorrevod, Pont de Vaux, Arbigny, Uchizy, Mercey, Thurissey, Burgy, Viré, Fleurville, Reyssouze, Boz, Ozan, Manziat, Chevroux, Bâgé le Châtel, la Tuilerie, Perrex
Cliquer sur le N° pour afficher le parcours</t>
        </r>
      </text>
    </comment>
    <comment ref="C318" authorId="1">
      <text>
        <r>
          <rPr>
            <b/>
            <sz val="9"/>
            <color indexed="18"/>
            <rFont val="Tahoma"/>
            <family val="2"/>
          </rPr>
          <t>Perrex, les Deschamps, St Cyr, les Teppes de Biches, Dommartin, Laissard, Carronnière,Marsonnas, Montrevel, Cuet, Patard, la Curtillière, la Potière, le Temple, St Didier d’Aussiat, l’Effondras, Perrex
Cliquer sur le N° pour afficher le parcours</t>
        </r>
      </text>
    </comment>
    <comment ref="E318" authorId="1">
      <text>
        <r>
          <rPr>
            <b/>
            <sz val="9"/>
            <color indexed="18"/>
            <rFont val="Tahoma"/>
            <family val="2"/>
          </rPr>
          <t>Perrex, les Deschamps, St Cyr, les Teppes de Biches, Dommartin, Béréziat, St Jean/V, Servignat, St Trivier de Courtes, Courtes, Grand Montrachy, Lescheroux, Foissiat, Montrevel, Cuet, St Didier d’Aussiat, l’Effondras, Perrex
Cliquer sur le N° pour afficher le parcours</t>
        </r>
      </text>
    </comment>
    <comment ref="G318" authorId="1">
      <text>
        <r>
          <rPr>
            <b/>
            <sz val="9"/>
            <color indexed="18"/>
            <rFont val="Tahoma"/>
            <family val="2"/>
          </rPr>
          <t>Perrex, les Deschamps, St Cyr, les Teppes de Biches, Dommartin, Béréziat, St Jean/V, Servignat, St Trivier de Courtes, Curciat Dongalon, Montdésert,Varennes St Sauveur, Cormoz, la Tournelle, Foissiat, Montrevel, Cuet, St Didier d’Aussiat, l’Effondras, Perrex
Cliquer sur le N° pour afficher le parcours</t>
        </r>
      </text>
    </comment>
    <comment ref="C321" authorId="1">
      <text>
        <r>
          <rPr>
            <b/>
            <sz val="9"/>
            <color indexed="18"/>
            <rFont val="Tahoma"/>
            <family val="2"/>
          </rPr>
          <t>Perrex, Luponnas, Vonnas, Chaveyriat, Condeissiat, St André le Bx, St Georges/R., la forêt Tannée, Châtillon/Ch, direct Sulignat 1 km à droite étang Putet, Souillard, Neuville les Dames, Vonnas, la Râpe, Perrex
Cliquer sur le N° pour afficher le parcours</t>
        </r>
      </text>
    </comment>
    <comment ref="E321" authorId="1">
      <text>
        <r>
          <rPr>
            <b/>
            <sz val="9"/>
            <color indexed="18"/>
            <rFont val="Tahoma"/>
            <family val="2"/>
          </rPr>
          <t>Perrex, Luponnas, Vonnas, Chaveyriat, Condeissiat, St André le Bx, Marlieux, Versailleux, Villars les Dombes, Bouligneux, Sandrans, Châtillon/Ch, direct Sulignat 1 km à droite étang Putet, Souillard, Neuville les Dames, Vonnas, la Râpe, Perrex
Cliquer sur le N° pour afficher le parcours</t>
        </r>
      </text>
    </comment>
    <comment ref="G321" authorId="1">
      <text>
        <r>
          <rPr>
            <b/>
            <sz val="9"/>
            <color indexed="18"/>
            <rFont val="Tahoma"/>
            <family val="2"/>
          </rPr>
          <t>Perrex, Luponnas, Vonnas, Chaveyriat, Condeissiat, St André le Bx, Marlieux, Chalamont, Versailleux, Joyeux, Birieux, Villars les Dombes, Bouligneux, Sandrans, Châtillon/Ch, direct Sulignat 1 km à droite étang Putet, Souillard, Neuville les Dames, Vonnas, la Râpe, Perrex
Cliquer sur le N° pour afficher le parcours</t>
        </r>
      </text>
    </comment>
  </commentList>
</comments>
</file>

<file path=xl/comments2.xml><?xml version="1.0" encoding="utf-8"?>
<comments xmlns="http://schemas.openxmlformats.org/spreadsheetml/2006/main">
  <authors>
    <author>Didier brossard</author>
  </authors>
  <commentList>
    <comment ref="A2" authorId="0">
      <text>
        <r>
          <rPr>
            <b/>
            <sz val="9"/>
            <rFont val="Tahoma"/>
            <family val="2"/>
          </rPr>
          <t>Didier brossard:</t>
        </r>
        <r>
          <rPr>
            <sz val="9"/>
            <rFont val="Tahoma"/>
            <family val="2"/>
          </rPr>
          <t xml:space="preserve">
</t>
        </r>
      </text>
    </comment>
  </commentList>
</comments>
</file>

<file path=xl/comments3.xml><?xml version="1.0" encoding="utf-8"?>
<comments xmlns="http://schemas.openxmlformats.org/spreadsheetml/2006/main">
  <authors>
    <author>BROSSARD Didier</author>
  </authors>
  <commentList>
    <comment ref="O1" authorId="0">
      <text>
        <r>
          <rPr>
            <b/>
            <sz val="12"/>
            <color indexed="18"/>
            <rFont val="Bangle"/>
            <family val="0"/>
          </rPr>
          <t xml:space="preserve">- Pneu AV à changer !
- Pneu AR à changer !
- Cables à changer !
</t>
        </r>
      </text>
    </comment>
    <comment ref="P1" authorId="0">
      <text>
        <r>
          <rPr>
            <b/>
            <sz val="12"/>
            <color indexed="18"/>
            <rFont val="Bangle"/>
            <family val="0"/>
          </rPr>
          <t xml:space="preserve">- Pneu AV à changer !
- Pneu AR à changer !
- Cables à changer !
</t>
        </r>
      </text>
    </comment>
    <comment ref="Q1" authorId="0">
      <text>
        <r>
          <rPr>
            <b/>
            <sz val="12"/>
            <color indexed="18"/>
            <rFont val="Bangle"/>
            <family val="0"/>
          </rPr>
          <t xml:space="preserve">- Pneu AV à changer !
- Pneu AR à changer !
- Cables à changer !
</t>
        </r>
      </text>
    </comment>
    <comment ref="C2" authorId="0">
      <text>
        <r>
          <rPr>
            <b/>
            <sz val="12"/>
            <color indexed="18"/>
            <rFont val="Bangle"/>
            <family val="0"/>
          </rPr>
          <t>Saisir la date d'acquisition du vélo sous format jj/mm/aaaa</t>
        </r>
      </text>
    </comment>
    <comment ref="C4" authorId="0">
      <text>
        <r>
          <rPr>
            <b/>
            <sz val="12"/>
            <color indexed="18"/>
            <rFont val="Bangle"/>
            <family val="0"/>
          </rPr>
          <t>Saisir la date du kilométrage du vélo sous format jj/mm/aaaa</t>
        </r>
      </text>
    </comment>
    <comment ref="B2" authorId="0">
      <text>
        <r>
          <rPr>
            <b/>
            <sz val="12"/>
            <color indexed="18"/>
            <rFont val="Bangle"/>
            <family val="0"/>
          </rPr>
          <t>Saisir le nombre de vitesses</t>
        </r>
      </text>
    </comment>
    <comment ref="D2" authorId="0">
      <text>
        <r>
          <rPr>
            <b/>
            <sz val="12"/>
            <color indexed="18"/>
            <rFont val="Bangle"/>
            <family val="0"/>
          </rPr>
          <t>Saisir le nombre de vitesses</t>
        </r>
      </text>
    </comment>
    <comment ref="E2" authorId="0">
      <text>
        <r>
          <rPr>
            <b/>
            <sz val="12"/>
            <color indexed="18"/>
            <rFont val="Bangle"/>
            <family val="0"/>
          </rPr>
          <t>Saisir la date d'acquisition du vélo sous format jj/mm/aaaa</t>
        </r>
      </text>
    </comment>
    <comment ref="F2" authorId="0">
      <text>
        <r>
          <rPr>
            <b/>
            <sz val="12"/>
            <color indexed="18"/>
            <rFont val="Bangle"/>
            <family val="0"/>
          </rPr>
          <t>Saisir le nombre de vitesses</t>
        </r>
      </text>
    </comment>
    <comment ref="G2" authorId="0">
      <text>
        <r>
          <rPr>
            <b/>
            <sz val="12"/>
            <color indexed="18"/>
            <rFont val="Bangle"/>
            <family val="0"/>
          </rPr>
          <t>Saisir la date d'acquisition du vélo sous format jj/mm/aaaa</t>
        </r>
      </text>
    </comment>
    <comment ref="G13" authorId="0">
      <text>
        <r>
          <rPr>
            <b/>
            <sz val="12"/>
            <color indexed="18"/>
            <rFont val="Bangle"/>
            <family val="0"/>
          </rPr>
          <t>Saisir la date du dernier changement de selle sous format jj/mm/aaaa</t>
        </r>
      </text>
    </comment>
    <comment ref="H2" authorId="0">
      <text>
        <r>
          <rPr>
            <b/>
            <sz val="12"/>
            <color indexed="18"/>
            <rFont val="Bangle"/>
            <family val="0"/>
          </rPr>
          <t>Saisir le nombre de vitesses</t>
        </r>
      </text>
    </comment>
    <comment ref="I2" authorId="0">
      <text>
        <r>
          <rPr>
            <b/>
            <sz val="12"/>
            <color indexed="18"/>
            <rFont val="Bangle"/>
            <family val="0"/>
          </rPr>
          <t>Saisir la date d'acquisition du vélo sous format jj/mm/aaaa</t>
        </r>
      </text>
    </comment>
    <comment ref="B1" authorId="0">
      <text>
        <r>
          <rPr>
            <sz val="9"/>
            <rFont val="Tahoma"/>
            <family val="2"/>
          </rPr>
          <t>Saisir le nom du vélo
exemple :</t>
        </r>
        <r>
          <rPr>
            <b/>
            <sz val="9"/>
            <rFont val="Tahoma"/>
            <family val="2"/>
          </rPr>
          <t xml:space="preserve"> Orbea Orca</t>
        </r>
      </text>
    </comment>
    <comment ref="D1" authorId="0">
      <text>
        <r>
          <rPr>
            <sz val="9"/>
            <rFont val="Tahoma"/>
            <family val="2"/>
          </rPr>
          <t>Saisir le nom du vélo
exemple :</t>
        </r>
        <r>
          <rPr>
            <b/>
            <sz val="9"/>
            <rFont val="Tahoma"/>
            <family val="2"/>
          </rPr>
          <t xml:space="preserve"> Orbea Orca</t>
        </r>
      </text>
    </comment>
    <comment ref="F1" authorId="0">
      <text>
        <r>
          <rPr>
            <sz val="9"/>
            <rFont val="Tahoma"/>
            <family val="2"/>
          </rPr>
          <t>Saisir le nom du vélo
exemple :</t>
        </r>
        <r>
          <rPr>
            <b/>
            <sz val="9"/>
            <rFont val="Tahoma"/>
            <family val="2"/>
          </rPr>
          <t xml:space="preserve"> Orbea Orca</t>
        </r>
      </text>
    </comment>
    <comment ref="H1" authorId="0">
      <text>
        <r>
          <rPr>
            <sz val="9"/>
            <rFont val="Tahoma"/>
            <family val="2"/>
          </rPr>
          <t xml:space="preserve">Saisir le nom du vélo
exemple : </t>
        </r>
        <r>
          <rPr>
            <b/>
            <sz val="9"/>
            <rFont val="Tahoma"/>
            <family val="2"/>
          </rPr>
          <t>Orbea Orca</t>
        </r>
      </text>
    </comment>
    <comment ref="B4" authorId="0">
      <text>
        <r>
          <rPr>
            <b/>
            <sz val="12"/>
            <color indexed="18"/>
            <rFont val="Bangle"/>
            <family val="0"/>
          </rPr>
          <t>Saisir le kilométrage du vélo</t>
        </r>
      </text>
    </comment>
    <comment ref="B6" authorId="0">
      <text>
        <r>
          <rPr>
            <b/>
            <sz val="12"/>
            <color indexed="18"/>
            <rFont val="Bangle"/>
            <family val="0"/>
          </rPr>
          <t>Saisir le kilométrage lors du dernier changement de chaine</t>
        </r>
      </text>
    </comment>
    <comment ref="B9" authorId="0">
      <text>
        <r>
          <rPr>
            <b/>
            <sz val="12"/>
            <color indexed="18"/>
            <rFont val="Bangle"/>
            <family val="0"/>
          </rPr>
          <t>Saisir le kilométrage lors du dernier changement de pneu AV</t>
        </r>
      </text>
    </comment>
    <comment ref="B11" authorId="0">
      <text>
        <r>
          <rPr>
            <b/>
            <sz val="12"/>
            <color indexed="18"/>
            <rFont val="Bangle"/>
            <family val="0"/>
          </rPr>
          <t>Saisir le kilométrage lors du dernier changement de pneu AR</t>
        </r>
      </text>
    </comment>
    <comment ref="B13" authorId="0">
      <text>
        <r>
          <rPr>
            <b/>
            <sz val="12"/>
            <color indexed="18"/>
            <rFont val="Bangle"/>
            <family val="0"/>
          </rPr>
          <t>Saisir le kilométrage lors du dernier changement de selle</t>
        </r>
      </text>
    </comment>
    <comment ref="B16" authorId="0">
      <text>
        <r>
          <rPr>
            <b/>
            <sz val="12"/>
            <color indexed="18"/>
            <rFont val="Bangle"/>
            <family val="0"/>
          </rPr>
          <t>Saisir le kilométrage lors du dernier changement de cables</t>
        </r>
      </text>
    </comment>
    <comment ref="C6" authorId="0">
      <text>
        <r>
          <rPr>
            <b/>
            <sz val="12"/>
            <color indexed="18"/>
            <rFont val="Bangle"/>
            <family val="0"/>
          </rPr>
          <t>Saisir la date du dernier changement de chaine sous format jj/mm/aaaa</t>
        </r>
      </text>
    </comment>
    <comment ref="C9" authorId="0">
      <text>
        <r>
          <rPr>
            <b/>
            <sz val="12"/>
            <color indexed="18"/>
            <rFont val="Bangle"/>
            <family val="0"/>
          </rPr>
          <t>Saisir la dates du dernier changement de pneu AV sous format jj/mm/aaaa</t>
        </r>
      </text>
    </comment>
    <comment ref="C11" authorId="0">
      <text>
        <r>
          <rPr>
            <b/>
            <sz val="12"/>
            <color indexed="18"/>
            <rFont val="Bangle"/>
            <family val="0"/>
          </rPr>
          <t>Saisir la date du dernier changement de pneu AR sous format jj/mm/aaaa</t>
        </r>
      </text>
    </comment>
    <comment ref="C13" authorId="0">
      <text>
        <r>
          <rPr>
            <b/>
            <sz val="12"/>
            <color indexed="18"/>
            <rFont val="Bangle"/>
            <family val="0"/>
          </rPr>
          <t>Saisir la date du dernier changement de selle sous format jj/mm/aaaa</t>
        </r>
      </text>
    </comment>
    <comment ref="C16" authorId="0">
      <text>
        <r>
          <rPr>
            <b/>
            <sz val="12"/>
            <color indexed="18"/>
            <rFont val="Bangle"/>
            <family val="0"/>
          </rPr>
          <t>Saisir la date du dernier changement de cables sous format jj/mm/aaaa</t>
        </r>
      </text>
    </comment>
    <comment ref="D4" authorId="0">
      <text>
        <r>
          <rPr>
            <b/>
            <sz val="12"/>
            <color indexed="18"/>
            <rFont val="Bangle"/>
            <family val="0"/>
          </rPr>
          <t>Saisir le kilométrage du vélo</t>
        </r>
      </text>
    </comment>
    <comment ref="D6" authorId="0">
      <text>
        <r>
          <rPr>
            <b/>
            <sz val="12"/>
            <color indexed="18"/>
            <rFont val="Bangle"/>
            <family val="0"/>
          </rPr>
          <t>Saisir le kilométrage lors du dernier changement de chaine</t>
        </r>
      </text>
    </comment>
    <comment ref="D9" authorId="0">
      <text>
        <r>
          <rPr>
            <b/>
            <sz val="12"/>
            <color indexed="18"/>
            <rFont val="Bangle"/>
            <family val="0"/>
          </rPr>
          <t>Saisir le kilométrage lors du dernier changement de pneu AV</t>
        </r>
      </text>
    </comment>
    <comment ref="D11" authorId="0">
      <text>
        <r>
          <rPr>
            <b/>
            <sz val="12"/>
            <color indexed="18"/>
            <rFont val="Bangle"/>
            <family val="0"/>
          </rPr>
          <t>Saisir le kilométrage lors du dernier changement de pneu AR</t>
        </r>
      </text>
    </comment>
    <comment ref="D13" authorId="0">
      <text>
        <r>
          <rPr>
            <b/>
            <sz val="12"/>
            <color indexed="18"/>
            <rFont val="Bangle"/>
            <family val="0"/>
          </rPr>
          <t>Saisir le kilométrage lors du dernier changement de selle</t>
        </r>
      </text>
    </comment>
    <comment ref="D16" authorId="0">
      <text>
        <r>
          <rPr>
            <b/>
            <sz val="12"/>
            <color indexed="18"/>
            <rFont val="Bangle"/>
            <family val="0"/>
          </rPr>
          <t>Saisir le kilométrage lors du dernier changement de cables</t>
        </r>
      </text>
    </comment>
    <comment ref="E4" authorId="0">
      <text>
        <r>
          <rPr>
            <b/>
            <sz val="12"/>
            <color indexed="18"/>
            <rFont val="Bangle"/>
            <family val="0"/>
          </rPr>
          <t>Saisir la date du kilométrage du vélo sous format jj/mm/aaaa</t>
        </r>
      </text>
    </comment>
    <comment ref="E6" authorId="0">
      <text>
        <r>
          <rPr>
            <b/>
            <sz val="12"/>
            <color indexed="18"/>
            <rFont val="Bangle"/>
            <family val="0"/>
          </rPr>
          <t>Saisir la date du dernier changement de chaine sous format jj/mm/aaaa</t>
        </r>
      </text>
    </comment>
    <comment ref="E9" authorId="0">
      <text>
        <r>
          <rPr>
            <b/>
            <sz val="12"/>
            <color indexed="18"/>
            <rFont val="Bangle"/>
            <family val="0"/>
          </rPr>
          <t>Saisir la dates du dernier changement de pneu AV sous format jj/mm/aaaa</t>
        </r>
      </text>
    </comment>
    <comment ref="E11" authorId="0">
      <text>
        <r>
          <rPr>
            <b/>
            <sz val="12"/>
            <color indexed="18"/>
            <rFont val="Bangle"/>
            <family val="0"/>
          </rPr>
          <t>Saisir la date du dernier changement de pneu AR sous format jj/mm/aaaa</t>
        </r>
      </text>
    </comment>
    <comment ref="E13" authorId="0">
      <text>
        <r>
          <rPr>
            <b/>
            <sz val="12"/>
            <color indexed="18"/>
            <rFont val="Bangle"/>
            <family val="0"/>
          </rPr>
          <t>Saisir la date du dernier changement de selle sous format jj/mm/aaaa</t>
        </r>
      </text>
    </comment>
    <comment ref="E16" authorId="0">
      <text>
        <r>
          <rPr>
            <b/>
            <sz val="12"/>
            <color indexed="18"/>
            <rFont val="Bangle"/>
            <family val="0"/>
          </rPr>
          <t>Saisir la date du dernier changement de cables sous format jj/mm/aaaa</t>
        </r>
      </text>
    </comment>
    <comment ref="F4" authorId="0">
      <text>
        <r>
          <rPr>
            <b/>
            <sz val="12"/>
            <color indexed="18"/>
            <rFont val="Bangle"/>
            <family val="0"/>
          </rPr>
          <t>Saisir le kilométrage du vélo</t>
        </r>
      </text>
    </comment>
    <comment ref="F6" authorId="0">
      <text>
        <r>
          <rPr>
            <b/>
            <sz val="12"/>
            <color indexed="18"/>
            <rFont val="Bangle"/>
            <family val="0"/>
          </rPr>
          <t>Saisir le kilométrage lors du dernier changement de chaine</t>
        </r>
      </text>
    </comment>
    <comment ref="F9" authorId="0">
      <text>
        <r>
          <rPr>
            <b/>
            <sz val="12"/>
            <color indexed="18"/>
            <rFont val="Bangle"/>
            <family val="0"/>
          </rPr>
          <t>Saisir le kilométrage lors du dernier changement de pneu AV</t>
        </r>
      </text>
    </comment>
    <comment ref="F11" authorId="0">
      <text>
        <r>
          <rPr>
            <b/>
            <sz val="12"/>
            <color indexed="18"/>
            <rFont val="Bangle"/>
            <family val="0"/>
          </rPr>
          <t>Saisir le kilométrage lors du dernier changement de pneu AR</t>
        </r>
      </text>
    </comment>
    <comment ref="F13" authorId="0">
      <text>
        <r>
          <rPr>
            <b/>
            <sz val="12"/>
            <color indexed="18"/>
            <rFont val="Bangle"/>
            <family val="0"/>
          </rPr>
          <t>Saisir le kilométrage lors du dernier changement de selle</t>
        </r>
      </text>
    </comment>
    <comment ref="F16" authorId="0">
      <text>
        <r>
          <rPr>
            <b/>
            <sz val="12"/>
            <color indexed="18"/>
            <rFont val="Bangle"/>
            <family val="0"/>
          </rPr>
          <t>Saisir le kilométrage lors du dernier changement de cables</t>
        </r>
      </text>
    </comment>
    <comment ref="G4" authorId="0">
      <text>
        <r>
          <rPr>
            <b/>
            <sz val="12"/>
            <color indexed="18"/>
            <rFont val="Bangle"/>
            <family val="0"/>
          </rPr>
          <t>Saisir la date du kilométrage du vélo sous format jj/mm/aaaa</t>
        </r>
      </text>
    </comment>
    <comment ref="G6" authorId="0">
      <text>
        <r>
          <rPr>
            <b/>
            <sz val="12"/>
            <color indexed="18"/>
            <rFont val="Bangle"/>
            <family val="0"/>
          </rPr>
          <t>Saisir la date du dernier changement de chaine sous format jj/mm/aaaa</t>
        </r>
      </text>
    </comment>
    <comment ref="G9" authorId="0">
      <text>
        <r>
          <rPr>
            <b/>
            <sz val="12"/>
            <color indexed="18"/>
            <rFont val="Bangle"/>
            <family val="0"/>
          </rPr>
          <t>Saisir la dates du dernier changement de pneu AV sous format jj/mm/aaaa</t>
        </r>
      </text>
    </comment>
    <comment ref="G11" authorId="0">
      <text>
        <r>
          <rPr>
            <b/>
            <sz val="12"/>
            <color indexed="18"/>
            <rFont val="Bangle"/>
            <family val="0"/>
          </rPr>
          <t>Saisir la date du dernier changement de pneu AR sous format jj/mm/aaaa</t>
        </r>
      </text>
    </comment>
    <comment ref="G16" authorId="0">
      <text>
        <r>
          <rPr>
            <b/>
            <sz val="12"/>
            <color indexed="18"/>
            <rFont val="Bangle"/>
            <family val="0"/>
          </rPr>
          <t>Saisir la date du dernier changement de cables sous format jj/mm/aaaa</t>
        </r>
      </text>
    </comment>
    <comment ref="H4" authorId="0">
      <text>
        <r>
          <rPr>
            <b/>
            <sz val="12"/>
            <color indexed="18"/>
            <rFont val="Bangle"/>
            <family val="0"/>
          </rPr>
          <t>Saisir le kilométrage du vélo</t>
        </r>
      </text>
    </comment>
    <comment ref="H6" authorId="0">
      <text>
        <r>
          <rPr>
            <b/>
            <sz val="12"/>
            <color indexed="18"/>
            <rFont val="Bangle"/>
            <family val="0"/>
          </rPr>
          <t>Saisir le kilométrage lors du dernier changement de chaine</t>
        </r>
      </text>
    </comment>
    <comment ref="H9" authorId="0">
      <text>
        <r>
          <rPr>
            <b/>
            <sz val="12"/>
            <color indexed="18"/>
            <rFont val="Bangle"/>
            <family val="0"/>
          </rPr>
          <t>Saisir le kilométrage lors du dernier changement de pneu AV</t>
        </r>
      </text>
    </comment>
    <comment ref="H11" authorId="0">
      <text>
        <r>
          <rPr>
            <b/>
            <sz val="12"/>
            <color indexed="18"/>
            <rFont val="Bangle"/>
            <family val="0"/>
          </rPr>
          <t>Saisir le kilométrage lors du dernier changement de pneu AR</t>
        </r>
      </text>
    </comment>
    <comment ref="H13" authorId="0">
      <text>
        <r>
          <rPr>
            <b/>
            <sz val="12"/>
            <color indexed="18"/>
            <rFont val="Bangle"/>
            <family val="0"/>
          </rPr>
          <t>Saisir le kilométrage lors du dernier changement de selle</t>
        </r>
      </text>
    </comment>
    <comment ref="H16" authorId="0">
      <text>
        <r>
          <rPr>
            <b/>
            <sz val="12"/>
            <color indexed="18"/>
            <rFont val="Bangle"/>
            <family val="0"/>
          </rPr>
          <t>Saisir le kilométrage lors du dernier changement de cables</t>
        </r>
      </text>
    </comment>
    <comment ref="I4" authorId="0">
      <text>
        <r>
          <rPr>
            <b/>
            <sz val="12"/>
            <color indexed="18"/>
            <rFont val="Bangle"/>
            <family val="0"/>
          </rPr>
          <t>Saisir la date du kilométrage du vélo sous format jj/mm/aaaa</t>
        </r>
      </text>
    </comment>
    <comment ref="I6" authorId="0">
      <text>
        <r>
          <rPr>
            <b/>
            <sz val="12"/>
            <color indexed="18"/>
            <rFont val="Bangle"/>
            <family val="0"/>
          </rPr>
          <t>Saisir la date du dernier changement de chaine sous format jj/mm/aaaa</t>
        </r>
      </text>
    </comment>
    <comment ref="I9" authorId="0">
      <text>
        <r>
          <rPr>
            <b/>
            <sz val="12"/>
            <color indexed="18"/>
            <rFont val="Bangle"/>
            <family val="0"/>
          </rPr>
          <t>Saisir la dates du dernier changement de pneu AV sous format jj/mm/aaaa</t>
        </r>
      </text>
    </comment>
    <comment ref="I11" authorId="0">
      <text>
        <r>
          <rPr>
            <b/>
            <sz val="12"/>
            <color indexed="18"/>
            <rFont val="Bangle"/>
            <family val="0"/>
          </rPr>
          <t>Saisir la date du dernier changement de pneu AR sous format jj/mm/aaaa</t>
        </r>
      </text>
    </comment>
    <comment ref="I13" authorId="0">
      <text>
        <r>
          <rPr>
            <b/>
            <sz val="12"/>
            <color indexed="18"/>
            <rFont val="Bangle"/>
            <family val="0"/>
          </rPr>
          <t>Saisir la date du dernier changement de selle sous format jj/mm/aaaa</t>
        </r>
      </text>
    </comment>
    <comment ref="I16" authorId="0">
      <text>
        <r>
          <rPr>
            <b/>
            <sz val="12"/>
            <color indexed="18"/>
            <rFont val="Bangle"/>
            <family val="0"/>
          </rPr>
          <t>Saisir la date du dernier changement de cables sous format jj/mm/aaaa</t>
        </r>
      </text>
    </comment>
  </commentList>
</comments>
</file>

<file path=xl/comments4.xml><?xml version="1.0" encoding="utf-8"?>
<comments xmlns="http://schemas.openxmlformats.org/spreadsheetml/2006/main">
  <authors>
    <author>BROSSARD Didier</author>
  </authors>
  <commentList>
    <comment ref="D3" authorId="0">
      <text>
        <r>
          <rPr>
            <sz val="9"/>
            <rFont val="Tahoma"/>
            <family val="2"/>
          </rPr>
          <t xml:space="preserve">Code de la catégorie (ex : Parcours 2019) à récupérer dans un Export CSV 2ème colonne.
</t>
        </r>
      </text>
    </comment>
  </commentList>
</comments>
</file>

<file path=xl/sharedStrings.xml><?xml version="1.0" encoding="utf-8"?>
<sst xmlns="http://schemas.openxmlformats.org/spreadsheetml/2006/main" count="4945" uniqueCount="1104">
  <si>
    <t>Date</t>
  </si>
  <si>
    <t>Kms</t>
  </si>
  <si>
    <t>Temps</t>
  </si>
  <si>
    <t>Cœur</t>
  </si>
  <si>
    <t>Km/h</t>
  </si>
  <si>
    <t>Max</t>
  </si>
  <si>
    <t>Moy</t>
  </si>
  <si>
    <t>Cumuls</t>
  </si>
  <si>
    <t>Poids</t>
  </si>
  <si>
    <t>Fc repos</t>
  </si>
  <si>
    <t>Course</t>
  </si>
  <si>
    <t>Dénivelé</t>
  </si>
  <si>
    <t>Positif</t>
  </si>
  <si>
    <t>Négatif</t>
  </si>
  <si>
    <t>Totaux</t>
  </si>
  <si>
    <t>Soleil</t>
  </si>
  <si>
    <t>Nuageux</t>
  </si>
  <si>
    <t>Averses</t>
  </si>
  <si>
    <t>Pluie</t>
  </si>
  <si>
    <t>Orage</t>
  </si>
  <si>
    <t>Neige</t>
  </si>
  <si>
    <t>Couvert</t>
  </si>
  <si>
    <t>Conditions météo</t>
  </si>
  <si>
    <t>Vent</t>
  </si>
  <si>
    <t>Orientation</t>
  </si>
  <si>
    <t>Pas de vent</t>
  </si>
  <si>
    <t>Vent faible</t>
  </si>
  <si>
    <t>Vent modéré</t>
  </si>
  <si>
    <t>Vent moyen</t>
  </si>
  <si>
    <t>Vent Fort</t>
  </si>
  <si>
    <t>Vent très fort</t>
  </si>
  <si>
    <t>Ouest</t>
  </si>
  <si>
    <t>Nord-Ouest</t>
  </si>
  <si>
    <t>Nord</t>
  </si>
  <si>
    <t>Nord-Est</t>
  </si>
  <si>
    <t>Est</t>
  </si>
  <si>
    <t>Sud-Est</t>
  </si>
  <si>
    <t>Sud</t>
  </si>
  <si>
    <t>Sud-Ouest</t>
  </si>
  <si>
    <t>Heure départ</t>
  </si>
  <si>
    <t>Brouillard</t>
  </si>
  <si>
    <t>Course à pied</t>
  </si>
  <si>
    <t>Natation</t>
  </si>
  <si>
    <t>VTT</t>
  </si>
  <si>
    <t>Piste</t>
  </si>
  <si>
    <t>Plat</t>
  </si>
  <si>
    <t>Vallonné</t>
  </si>
  <si>
    <t>Dombes</t>
  </si>
  <si>
    <t>Bresse</t>
  </si>
  <si>
    <t>Montagneux</t>
  </si>
  <si>
    <t>Récupération</t>
  </si>
  <si>
    <t>Endurance de base</t>
  </si>
  <si>
    <t>FoncierLong</t>
  </si>
  <si>
    <t>Foncier court</t>
  </si>
  <si>
    <t>Fractionné court</t>
  </si>
  <si>
    <t>Force</t>
  </si>
  <si>
    <t>Aucun effort</t>
  </si>
  <si>
    <t>Extêment léger</t>
  </si>
  <si>
    <t>Très léger</t>
  </si>
  <si>
    <t>Léger</t>
  </si>
  <si>
    <t>Un peu dur</t>
  </si>
  <si>
    <t>Dur</t>
  </si>
  <si>
    <t>Très dur</t>
  </si>
  <si>
    <t>Extrêment dur</t>
  </si>
  <si>
    <t>Effort Maximal</t>
  </si>
  <si>
    <t>Excellente</t>
  </si>
  <si>
    <t>Très bonne</t>
  </si>
  <si>
    <t>Moyenne</t>
  </si>
  <si>
    <t>Mauvaise</t>
  </si>
  <si>
    <t>Cyclo-cross</t>
  </si>
  <si>
    <t>BMX</t>
  </si>
  <si>
    <t>Route</t>
  </si>
  <si>
    <t>Chrono</t>
  </si>
  <si>
    <t>Cyclosportive</t>
  </si>
  <si>
    <t>Rallye</t>
  </si>
  <si>
    <t>Décontraction</t>
  </si>
  <si>
    <t>Motorisé</t>
  </si>
  <si>
    <t>Home traineur</t>
  </si>
  <si>
    <t>Fractionné long/Chrono</t>
  </si>
  <si>
    <t>Normal</t>
  </si>
  <si>
    <t>Malade</t>
  </si>
  <si>
    <t>Blessé</t>
  </si>
  <si>
    <t>Convalescent</t>
  </si>
  <si>
    <t>Sensation</t>
  </si>
  <si>
    <t>Etat physique</t>
  </si>
  <si>
    <t>Intensité resentie</t>
  </si>
  <si>
    <t>Bonne</t>
  </si>
  <si>
    <t>Très mauvaise</t>
  </si>
  <si>
    <t>Observations (détail du parcours, accident, incident, autres participants, etc...)</t>
  </si>
  <si>
    <t>Chute</t>
  </si>
  <si>
    <t xml:space="preserve"> Crevaison</t>
  </si>
  <si>
    <t>Abandon</t>
  </si>
  <si>
    <t>Ennui mécanique</t>
  </si>
  <si>
    <t>2ème</t>
  </si>
  <si>
    <t>1er</t>
  </si>
  <si>
    <t>3ème</t>
  </si>
  <si>
    <t>4ème</t>
  </si>
  <si>
    <t>5ème</t>
  </si>
  <si>
    <t>6ème</t>
  </si>
  <si>
    <t>7ème</t>
  </si>
  <si>
    <t>8ème</t>
  </si>
  <si>
    <t>9ème</t>
  </si>
  <si>
    <t>10ème</t>
  </si>
  <si>
    <t>11ème</t>
  </si>
  <si>
    <t>12ème</t>
  </si>
  <si>
    <t>13ème</t>
  </si>
  <si>
    <t>14ème</t>
  </si>
  <si>
    <t>15ème</t>
  </si>
  <si>
    <t>16ème</t>
  </si>
  <si>
    <t>17ème</t>
  </si>
  <si>
    <t>18ème</t>
  </si>
  <si>
    <t>19ème</t>
  </si>
  <si>
    <t>20ème</t>
  </si>
  <si>
    <t>Petit</t>
  </si>
  <si>
    <t>Grand</t>
  </si>
  <si>
    <t>Sortie club</t>
  </si>
  <si>
    <t>Oui</t>
  </si>
  <si>
    <t>Non</t>
  </si>
  <si>
    <t/>
  </si>
  <si>
    <t>Dernier changement de chaine</t>
  </si>
  <si>
    <t>Kilométrage total</t>
  </si>
  <si>
    <t>Prochain changement de chaine</t>
  </si>
  <si>
    <t>Changement Pneu AV</t>
  </si>
  <si>
    <t>Changement Pneu AR</t>
  </si>
  <si>
    <t>Changement Selle</t>
  </si>
  <si>
    <t>Prochain changement Pneu AV</t>
  </si>
  <si>
    <t>Prochain changement Pneu AR</t>
  </si>
  <si>
    <t>Prochain changement Selle</t>
  </si>
  <si>
    <t>Kilométrage</t>
  </si>
  <si>
    <t>Dernier changement de cables</t>
  </si>
  <si>
    <t>Prochain changement de cables</t>
  </si>
  <si>
    <t>Kilométrage initial</t>
  </si>
  <si>
    <t>Kms/Jours avant changement cables</t>
  </si>
  <si>
    <t>Kms restant avant changement</t>
  </si>
  <si>
    <t>Kms avant changement de selle</t>
  </si>
  <si>
    <t>Nombre de vitesses/Date d'acquisition</t>
  </si>
  <si>
    <t>Vélo1</t>
  </si>
  <si>
    <t>Vélo2</t>
  </si>
  <si>
    <t>Vélo3</t>
  </si>
  <si>
    <t>Vélo4</t>
  </si>
  <si>
    <t>Semaine</t>
  </si>
  <si>
    <t>Lien</t>
  </si>
  <si>
    <t>kms</t>
  </si>
  <si>
    <t>Moyen</t>
  </si>
  <si>
    <t>id</t>
  </si>
  <si>
    <t>parent_id</t>
  </si>
  <si>
    <t>published</t>
  </si>
  <si>
    <t>publish_from</t>
  </si>
  <si>
    <t>title</t>
  </si>
  <si>
    <t>content</t>
  </si>
  <si>
    <t>date_start</t>
  </si>
  <si>
    <t>date_end</t>
  </si>
  <si>
    <t>hour</t>
  </si>
  <si>
    <t>hour_end</t>
  </si>
  <si>
    <t>price</t>
  </si>
  <si>
    <t>duration</t>
  </si>
  <si>
    <t>is_recurrent</t>
  </si>
  <si>
    <t>recurrent</t>
  </si>
  <si>
    <t>recurrent_end</t>
  </si>
  <si>
    <t>website</t>
  </si>
  <si>
    <t>contact</t>
  </si>
  <si>
    <t>place</t>
  </si>
  <si>
    <t>town</t>
  </si>
  <si>
    <t>show_map</t>
  </si>
  <si>
    <t>addr1</t>
  </si>
  <si>
    <t>addr2</t>
  </si>
  <si>
    <t>zip</t>
  </si>
  <si>
    <t>region</t>
  </si>
  <si>
    <t>country</t>
  </si>
  <si>
    <t>organizer_id</t>
  </si>
  <si>
    <t>name</t>
  </si>
  <si>
    <t>lang</t>
  </si>
  <si>
    <t>Parent_id</t>
  </si>
  <si>
    <t>SS_020_P</t>
  </si>
  <si>
    <t>SS_020_M</t>
  </si>
  <si>
    <t>SS_020_G</t>
  </si>
  <si>
    <t>NN_025_P</t>
  </si>
  <si>
    <t>NN_025_M</t>
  </si>
  <si>
    <t>NN_025_G</t>
  </si>
  <si>
    <t>SE_016_P</t>
  </si>
  <si>
    <t>SE_016_M</t>
  </si>
  <si>
    <t>SE_016_G</t>
  </si>
  <si>
    <t>NO_030_P</t>
  </si>
  <si>
    <t>NO_030_M</t>
  </si>
  <si>
    <t>NO_030_G</t>
  </si>
  <si>
    <t>SE_012_P</t>
  </si>
  <si>
    <t>SE_012_M</t>
  </si>
  <si>
    <t>SE_012_G</t>
  </si>
  <si>
    <t>EE_030_P</t>
  </si>
  <si>
    <t>EE_030_M</t>
  </si>
  <si>
    <t>EE_030_G</t>
  </si>
  <si>
    <t>NO_053_P</t>
  </si>
  <si>
    <t>NO_053_M</t>
  </si>
  <si>
    <t>NO_053_G</t>
  </si>
  <si>
    <t>NO_034_P</t>
  </si>
  <si>
    <t>NO_034_M</t>
  </si>
  <si>
    <t>NO_034_G</t>
  </si>
  <si>
    <t>OO_018_P</t>
  </si>
  <si>
    <t>OO_018_M</t>
  </si>
  <si>
    <t>OO_018_G</t>
  </si>
  <si>
    <t>NE_001_P</t>
  </si>
  <si>
    <t>NE_001_M</t>
  </si>
  <si>
    <t>NE_001_G</t>
  </si>
  <si>
    <t>OO_053_P</t>
  </si>
  <si>
    <t>OO_053_M</t>
  </si>
  <si>
    <t>OO_053_G</t>
  </si>
  <si>
    <t>NE_015_P</t>
  </si>
  <si>
    <t>NE_015_M</t>
  </si>
  <si>
    <t>NE_015_G</t>
  </si>
  <si>
    <t>OO_091_P</t>
  </si>
  <si>
    <t>OO_091_M</t>
  </si>
  <si>
    <t>OO_091_G</t>
  </si>
  <si>
    <t>SS_041_P</t>
  </si>
  <si>
    <t>SS_041_M</t>
  </si>
  <si>
    <t>SS_041_G</t>
  </si>
  <si>
    <t>NN_049_P</t>
  </si>
  <si>
    <t>NN_049_M</t>
  </si>
  <si>
    <t>NN_049_G</t>
  </si>
  <si>
    <t>OO_105_P</t>
  </si>
  <si>
    <t>OO_105_M</t>
  </si>
  <si>
    <t>OO_105_G</t>
  </si>
  <si>
    <t>OO_093_P</t>
  </si>
  <si>
    <t>OO_093_M</t>
  </si>
  <si>
    <t>OO_093_G</t>
  </si>
  <si>
    <t>NO_045_P</t>
  </si>
  <si>
    <t>NO_045_M</t>
  </si>
  <si>
    <t>NO_045_G</t>
  </si>
  <si>
    <t>OO_095_P</t>
  </si>
  <si>
    <t>OO_095_M</t>
  </si>
  <si>
    <t>OO_095_G</t>
  </si>
  <si>
    <t>NE_008_P</t>
  </si>
  <si>
    <t>NE_008_M</t>
  </si>
  <si>
    <t>NE_008_G</t>
  </si>
  <si>
    <t>OO_112_P</t>
  </si>
  <si>
    <t>OO_112_M</t>
  </si>
  <si>
    <t>OO_112_G</t>
  </si>
  <si>
    <t>SO_006_P</t>
  </si>
  <si>
    <t>SO_006_M</t>
  </si>
  <si>
    <t>SO_006_G</t>
  </si>
  <si>
    <t>OO_088_P</t>
  </si>
  <si>
    <t>OO_088_M</t>
  </si>
  <si>
    <t>OO_088_G</t>
  </si>
  <si>
    <t>SS_045_P</t>
  </si>
  <si>
    <t>SS_045_M</t>
  </si>
  <si>
    <t>SS_045_G</t>
  </si>
  <si>
    <t>NO_063_M</t>
  </si>
  <si>
    <t>NO_063_G</t>
  </si>
  <si>
    <t>OO_078_M</t>
  </si>
  <si>
    <t>OO_078_G</t>
  </si>
  <si>
    <t>SE_008_M</t>
  </si>
  <si>
    <t>SE_008_G</t>
  </si>
  <si>
    <t>EE_057_G</t>
  </si>
  <si>
    <t>NN_054_M</t>
  </si>
  <si>
    <t>87,97</t>
  </si>
  <si>
    <t>NN_054_G</t>
  </si>
  <si>
    <t>OO_148_G</t>
  </si>
  <si>
    <t>EE_055_M</t>
  </si>
  <si>
    <t>EE_055_G</t>
  </si>
  <si>
    <t>NE_013_G</t>
  </si>
  <si>
    <t>OO_079_M</t>
  </si>
  <si>
    <t>OO_079_G</t>
  </si>
  <si>
    <t>SO_002_M</t>
  </si>
  <si>
    <t>SO_002_G</t>
  </si>
  <si>
    <t>OO_126_M</t>
  </si>
  <si>
    <t>OO_126_G</t>
  </si>
  <si>
    <t>NE_011_M</t>
  </si>
  <si>
    <t>NE_011_G</t>
  </si>
  <si>
    <t>OO_104_M</t>
  </si>
  <si>
    <t>OO_104_G</t>
  </si>
  <si>
    <t>NO_052_M</t>
  </si>
  <si>
    <t>NO_052_G</t>
  </si>
  <si>
    <t>EE_056_M</t>
  </si>
  <si>
    <t>EE_056_G</t>
  </si>
  <si>
    <t>NO_055_M</t>
  </si>
  <si>
    <t>NO_055_G</t>
  </si>
  <si>
    <t>SO_009_G</t>
  </si>
  <si>
    <t>SE_003_M</t>
  </si>
  <si>
    <t>SE_003_G</t>
  </si>
  <si>
    <t>OO_124_M</t>
  </si>
  <si>
    <t>OO_124_G</t>
  </si>
  <si>
    <t>NN_058_G</t>
  </si>
  <si>
    <t>NE_003_M</t>
  </si>
  <si>
    <t>NE_003_G</t>
  </si>
  <si>
    <t>OO_106_M</t>
  </si>
  <si>
    <t>OO_106_G</t>
  </si>
  <si>
    <t>NE_004_M</t>
  </si>
  <si>
    <t>NE_004_G</t>
  </si>
  <si>
    <t>OO_070_M</t>
  </si>
  <si>
    <t>OO_070_G</t>
  </si>
  <si>
    <t>NO_056_M</t>
  </si>
  <si>
    <t>NO_056_G</t>
  </si>
  <si>
    <t>NO_060_M</t>
  </si>
  <si>
    <t>NO_060_G</t>
  </si>
  <si>
    <t>OO_143_G</t>
  </si>
  <si>
    <t>SE_009_G</t>
  </si>
  <si>
    <t>NO_011_M</t>
  </si>
  <si>
    <t>NO_011_G</t>
  </si>
  <si>
    <t>SE_002_M</t>
  </si>
  <si>
    <t>SE_002_G</t>
  </si>
  <si>
    <t>NN_040_M</t>
  </si>
  <si>
    <t>NN_040_G</t>
  </si>
  <si>
    <t>OO_045_M</t>
  </si>
  <si>
    <t>OO_045_G</t>
  </si>
  <si>
    <t>NN_057_G</t>
  </si>
  <si>
    <t>OO_086_M</t>
  </si>
  <si>
    <t>OO_086_G</t>
  </si>
  <si>
    <t>EE_032_M</t>
  </si>
  <si>
    <t>EE_032_G</t>
  </si>
  <si>
    <t>OO_092_M</t>
  </si>
  <si>
    <t>OO_092_G</t>
  </si>
  <si>
    <t>EE_029_M</t>
  </si>
  <si>
    <t>EE_029_G</t>
  </si>
  <si>
    <t>OO_094_M</t>
  </si>
  <si>
    <t>OO_094_G</t>
  </si>
  <si>
    <t>NN_035_M</t>
  </si>
  <si>
    <t>76,14</t>
  </si>
  <si>
    <t>NN_035_G</t>
  </si>
  <si>
    <t>XX_028_G</t>
  </si>
  <si>
    <t>SE_001_M</t>
  </si>
  <si>
    <t>SE_001_G</t>
  </si>
  <si>
    <t>NO_019_M</t>
  </si>
  <si>
    <t>NO_019_G</t>
  </si>
  <si>
    <t>NO_066_G</t>
  </si>
  <si>
    <t>NN_033_M</t>
  </si>
  <si>
    <t>76,56</t>
  </si>
  <si>
    <t>NN_033_G</t>
  </si>
  <si>
    <t>SS_026_M</t>
  </si>
  <si>
    <t>SS_026_G</t>
  </si>
  <si>
    <t>47,14</t>
  </si>
  <si>
    <t>72,941</t>
  </si>
  <si>
    <t>91,5</t>
  </si>
  <si>
    <t>50,2</t>
  </si>
  <si>
    <t>72,06</t>
  </si>
  <si>
    <t>94,79</t>
  </si>
  <si>
    <t>48,12</t>
  </si>
  <si>
    <t>71,59</t>
  </si>
  <si>
    <t>90,25</t>
  </si>
  <si>
    <t>57,9</t>
  </si>
  <si>
    <t>78,38</t>
  </si>
  <si>
    <t>91,05</t>
  </si>
  <si>
    <t>50,78</t>
  </si>
  <si>
    <t>70,98</t>
  </si>
  <si>
    <t>91,63</t>
  </si>
  <si>
    <t>50,18</t>
  </si>
  <si>
    <t>78,22</t>
  </si>
  <si>
    <t>92,67</t>
  </si>
  <si>
    <t>56,05</t>
  </si>
  <si>
    <t>105,47</t>
  </si>
  <si>
    <t>54,71</t>
  </si>
  <si>
    <t>79,73</t>
  </si>
  <si>
    <t>94,96</t>
  </si>
  <si>
    <t>48,43</t>
  </si>
  <si>
    <t>90,74</t>
  </si>
  <si>
    <t>49,1</t>
  </si>
  <si>
    <t>77,98</t>
  </si>
  <si>
    <t>96,25</t>
  </si>
  <si>
    <t>55,68</t>
  </si>
  <si>
    <t>74,87</t>
  </si>
  <si>
    <t>93,22</t>
  </si>
  <si>
    <t>56,32</t>
  </si>
  <si>
    <t>82,78</t>
  </si>
  <si>
    <t>99,33</t>
  </si>
  <si>
    <t>54,97</t>
  </si>
  <si>
    <t>80,52</t>
  </si>
  <si>
    <t>96,5</t>
  </si>
  <si>
    <t>61,51</t>
  </si>
  <si>
    <t>80,44</t>
  </si>
  <si>
    <t>99,08</t>
  </si>
  <si>
    <t>62,64</t>
  </si>
  <si>
    <t>83,36</t>
  </si>
  <si>
    <t>104,2</t>
  </si>
  <si>
    <t>60,34</t>
  </si>
  <si>
    <t>81,24</t>
  </si>
  <si>
    <t>101,21</t>
  </si>
  <si>
    <t>60,06</t>
  </si>
  <si>
    <t>80,93</t>
  </si>
  <si>
    <t>99,52</t>
  </si>
  <si>
    <t>62,19</t>
  </si>
  <si>
    <t>82,43</t>
  </si>
  <si>
    <t>102,27</t>
  </si>
  <si>
    <t>61,82</t>
  </si>
  <si>
    <t>100,9</t>
  </si>
  <si>
    <t>62,13</t>
  </si>
  <si>
    <t>87</t>
  </si>
  <si>
    <t>104,08</t>
  </si>
  <si>
    <t>61,39</t>
  </si>
  <si>
    <t>82,03</t>
  </si>
  <si>
    <t>103,1</t>
  </si>
  <si>
    <t>62,39</t>
  </si>
  <si>
    <t>85,9</t>
  </si>
  <si>
    <t>105,98</t>
  </si>
  <si>
    <t>56,99</t>
  </si>
  <si>
    <t>79,38</t>
  </si>
  <si>
    <t>103,79</t>
  </si>
  <si>
    <t>65,79</t>
  </si>
  <si>
    <t>83,98</t>
  </si>
  <si>
    <t>113,53</t>
  </si>
  <si>
    <t>89,44</t>
  </si>
  <si>
    <t>108,55</t>
  </si>
  <si>
    <t>105,15</t>
  </si>
  <si>
    <t>85,36</t>
  </si>
  <si>
    <t>110,92</t>
  </si>
  <si>
    <t>106,38</t>
  </si>
  <si>
    <t>114,63</t>
  </si>
  <si>
    <t>108,33</t>
  </si>
  <si>
    <t>88,38</t>
  </si>
  <si>
    <t>112,18</t>
  </si>
  <si>
    <t>115,59</t>
  </si>
  <si>
    <t>78,98</t>
  </si>
  <si>
    <t>113,05</t>
  </si>
  <si>
    <t>81</t>
  </si>
  <si>
    <t>119,76</t>
  </si>
  <si>
    <t>85,53</t>
  </si>
  <si>
    <t>117,61</t>
  </si>
  <si>
    <t>81,65</t>
  </si>
  <si>
    <t>110,28</t>
  </si>
  <si>
    <t>88,04</t>
  </si>
  <si>
    <t>106,07</t>
  </si>
  <si>
    <t>84,7</t>
  </si>
  <si>
    <t>107,24</t>
  </si>
  <si>
    <t>111,28</t>
  </si>
  <si>
    <t>113,02</t>
  </si>
  <si>
    <t>85,97</t>
  </si>
  <si>
    <t>105,88</t>
  </si>
  <si>
    <t>107,06</t>
  </si>
  <si>
    <t>104,45</t>
  </si>
  <si>
    <t>81,43</t>
  </si>
  <si>
    <t>103,3</t>
  </si>
  <si>
    <t>83,01</t>
  </si>
  <si>
    <t>104,41</t>
  </si>
  <si>
    <t>77,19</t>
  </si>
  <si>
    <t>101,69</t>
  </si>
  <si>
    <t>84,01</t>
  </si>
  <si>
    <t>102,9</t>
  </si>
  <si>
    <t>87,71</t>
  </si>
  <si>
    <t>103,65</t>
  </si>
  <si>
    <t>100,11</t>
  </si>
  <si>
    <t>101,56</t>
  </si>
  <si>
    <t>68,51</t>
  </si>
  <si>
    <t>98,58</t>
  </si>
  <si>
    <t>80,12</t>
  </si>
  <si>
    <t>99,54</t>
  </si>
  <si>
    <t>78,6</t>
  </si>
  <si>
    <t>100,01</t>
  </si>
  <si>
    <t>74,3</t>
  </si>
  <si>
    <t>97,11</t>
  </si>
  <si>
    <t>98,662</t>
  </si>
  <si>
    <t>95,2</t>
  </si>
  <si>
    <t>78,12</t>
  </si>
  <si>
    <t>100,17</t>
  </si>
  <si>
    <t>80,43</t>
  </si>
  <si>
    <t>96,6</t>
  </si>
  <si>
    <t>78,4</t>
  </si>
  <si>
    <t>95,37</t>
  </si>
  <si>
    <t>80,05</t>
  </si>
  <si>
    <t>91,64</t>
  </si>
  <si>
    <t>94,08</t>
  </si>
  <si>
    <t>79,68</t>
  </si>
  <si>
    <t>91,72</t>
  </si>
  <si>
    <t>74,49</t>
  </si>
  <si>
    <t>91,08</t>
  </si>
  <si>
    <t>90,37</t>
  </si>
  <si>
    <t>90,57</t>
  </si>
  <si>
    <t>92,19</t>
  </si>
  <si>
    <t>RP_2024_P</t>
  </si>
  <si>
    <t>RP_2024_M</t>
  </si>
  <si>
    <t>RP_2024_G</t>
  </si>
  <si>
    <t>NO_063_P</t>
  </si>
  <si>
    <t>OO_078_P</t>
  </si>
  <si>
    <t>SE_008_P</t>
  </si>
  <si>
    <t>EE_057_P</t>
  </si>
  <si>
    <t>EE_057_M</t>
  </si>
  <si>
    <t>NN_054_P</t>
  </si>
  <si>
    <t>OO_148_P</t>
  </si>
  <si>
    <t>OO_148_M</t>
  </si>
  <si>
    <t>EE_055_P</t>
  </si>
  <si>
    <t>NE_013_P</t>
  </si>
  <si>
    <t>NE_013_M</t>
  </si>
  <si>
    <t>OO_079_P</t>
  </si>
  <si>
    <t>SO_002_P</t>
  </si>
  <si>
    <t>OO_126_P</t>
  </si>
  <si>
    <t>NE_011_P</t>
  </si>
  <si>
    <t>OO_104_P</t>
  </si>
  <si>
    <t>NO_052_P</t>
  </si>
  <si>
    <t>EE_056_P</t>
  </si>
  <si>
    <t>NO_055_P</t>
  </si>
  <si>
    <t>SO_009_P</t>
  </si>
  <si>
    <t>SO_009_M</t>
  </si>
  <si>
    <t>SE_003_P</t>
  </si>
  <si>
    <t>NO_051_P</t>
  </si>
  <si>
    <t>NO_051_M</t>
  </si>
  <si>
    <t>NO_051_G</t>
  </si>
  <si>
    <t>OO_124_P</t>
  </si>
  <si>
    <t>NN_058_P</t>
  </si>
  <si>
    <t>NN_058_M</t>
  </si>
  <si>
    <t>NE_003_P</t>
  </si>
  <si>
    <t>OO_106_P</t>
  </si>
  <si>
    <t>NE_004_P</t>
  </si>
  <si>
    <t>OO_070_P</t>
  </si>
  <si>
    <t>NO_056_P</t>
  </si>
  <si>
    <t>NO_060_P</t>
  </si>
  <si>
    <t>OO_143_P</t>
  </si>
  <si>
    <t>OO_143_M</t>
  </si>
  <si>
    <t>SE_009_P</t>
  </si>
  <si>
    <t>SE_009_M</t>
  </si>
  <si>
    <t>NO_011_P</t>
  </si>
  <si>
    <t>SE_002_P</t>
  </si>
  <si>
    <t>NN_040_P</t>
  </si>
  <si>
    <t>OO_045_P</t>
  </si>
  <si>
    <t>NN_057_P</t>
  </si>
  <si>
    <t>NN_057_M</t>
  </si>
  <si>
    <t>OO_086_P</t>
  </si>
  <si>
    <t>EE_032_P</t>
  </si>
  <si>
    <t>OO_092_P</t>
  </si>
  <si>
    <t>EE_029_P</t>
  </si>
  <si>
    <t>OO_094_P</t>
  </si>
  <si>
    <t>NN_035_P</t>
  </si>
  <si>
    <t>XX_028_P</t>
  </si>
  <si>
    <t>XX_028_M</t>
  </si>
  <si>
    <t>SE_001_P</t>
  </si>
  <si>
    <t>NO_019_P</t>
  </si>
  <si>
    <t>NO_066_P</t>
  </si>
  <si>
    <t>NO_066_M</t>
  </si>
  <si>
    <t>NN_033_P</t>
  </si>
  <si>
    <t>SS_026_P</t>
  </si>
  <si>
    <t>75,81</t>
  </si>
  <si>
    <t>74,51</t>
  </si>
  <si>
    <t>61,41</t>
  </si>
  <si>
    <t>63,37</t>
  </si>
  <si>
    <t>61,46</t>
  </si>
  <si>
    <t>63,54</t>
  </si>
  <si>
    <t>84,78</t>
  </si>
  <si>
    <t>61,14</t>
  </si>
  <si>
    <t>63,07</t>
  </si>
  <si>
    <t>85,19</t>
  </si>
  <si>
    <t>66,46</t>
  </si>
  <si>
    <t>71,09</t>
  </si>
  <si>
    <t>94,71</t>
  </si>
  <si>
    <t>68,01</t>
  </si>
  <si>
    <t>67,22</t>
  </si>
  <si>
    <t>66,42</t>
  </si>
  <si>
    <t>67,4</t>
  </si>
  <si>
    <t>91,62</t>
  </si>
  <si>
    <t>117,52</t>
  </si>
  <si>
    <t>67,16</t>
  </si>
  <si>
    <t>65,95</t>
  </si>
  <si>
    <t>85,18</t>
  </si>
  <si>
    <t>119,3</t>
  </si>
  <si>
    <t>69,61</t>
  </si>
  <si>
    <t>64,44</t>
  </si>
  <si>
    <t>86,91</t>
  </si>
  <si>
    <t>66,06</t>
  </si>
  <si>
    <t>86,24</t>
  </si>
  <si>
    <t>69,41</t>
  </si>
  <si>
    <t>83,48</t>
  </si>
  <si>
    <t>109,44</t>
  </si>
  <si>
    <t>69,49</t>
  </si>
  <si>
    <t>65,34</t>
  </si>
  <si>
    <t>83,84</t>
  </si>
  <si>
    <t>63,82</t>
  </si>
  <si>
    <t>67,76</t>
  </si>
  <si>
    <t>64,47</t>
  </si>
  <si>
    <t>65,14</t>
  </si>
  <si>
    <t>67,01</t>
  </si>
  <si>
    <t>64,39</t>
  </si>
  <si>
    <t>62,75</t>
  </si>
  <si>
    <t>78,06</t>
  </si>
  <si>
    <t>60,24</t>
  </si>
  <si>
    <t>79,25</t>
  </si>
  <si>
    <t>55,53</t>
  </si>
  <si>
    <t>59,8</t>
  </si>
  <si>
    <t>58</t>
  </si>
  <si>
    <t>54,87</t>
  </si>
  <si>
    <t>55,63</t>
  </si>
  <si>
    <t>74,21</t>
  </si>
  <si>
    <t>52,87</t>
  </si>
  <si>
    <t>51,63</t>
  </si>
  <si>
    <t>52,09</t>
  </si>
  <si>
    <t>49,65</t>
  </si>
  <si>
    <t>49,53</t>
  </si>
  <si>
    <t>51,6</t>
  </si>
  <si>
    <t>49,9</t>
  </si>
  <si>
    <t>48,92</t>
  </si>
  <si>
    <t>48,87</t>
  </si>
  <si>
    <t>70,74</t>
  </si>
  <si>
    <t>49,93</t>
  </si>
  <si>
    <t>48,41</t>
  </si>
  <si>
    <t>64,7</t>
  </si>
  <si>
    <t>93,9</t>
  </si>
  <si>
    <t>106,4</t>
  </si>
  <si>
    <t>51,87</t>
  </si>
  <si>
    <t>70,41</t>
  </si>
  <si>
    <t>94,58</t>
  </si>
  <si>
    <t>Cyclo Quincerote</t>
  </si>
  <si>
    <t>LA CEYZEREVERMONT</t>
  </si>
  <si>
    <t>Randonnée de printemps</t>
  </si>
  <si>
    <t>La Myon Nivigne</t>
  </si>
  <si>
    <t>BREVET DE RANDONNEURS MONDIAUX 200KM DOMBES REVERMONT</t>
  </si>
  <si>
    <t>RANDONNEE DOMBES REVERMONT</t>
  </si>
  <si>
    <t>RANDONNEE  BRESSE  REVERMONT</t>
  </si>
  <si>
    <t>TRENTIEME RANDONNEE DES LACS EN BUGEY</t>
  </si>
  <si>
    <t>Rando la Flacèenne</t>
  </si>
  <si>
    <t>Rand'hôpital du Haut-Bugey</t>
  </si>
  <si>
    <t>RANDONNEE CYCLO-BRESSE BUGEY 2024</t>
  </si>
  <si>
    <t>RALLYE DE L'ASCENSION LE 9 MAI 2024</t>
  </si>
  <si>
    <t>Rallye des Monts du Clunysois</t>
  </si>
  <si>
    <t>LA DOMBES COTIERE</t>
  </si>
  <si>
    <t>Matinée cycliste en terre des Brouilly</t>
  </si>
  <si>
    <t>VILLIBADOISE</t>
  </si>
  <si>
    <t>40EME RALLYE AMI CYCLO</t>
  </si>
  <si>
    <t>OCTOCOTE</t>
  </si>
  <si>
    <t>LA SAINT MAURICE</t>
  </si>
  <si>
    <t>LA VELOZANNAISE</t>
  </si>
  <si>
    <t>LA VILLARDOISE</t>
  </si>
  <si>
    <t>matinée cycliste en terre des Brouilly</t>
  </si>
  <si>
    <t>randonnée pour tous</t>
  </si>
  <si>
    <t>La Stéphanoise</t>
  </si>
  <si>
    <t>Sortie conviviale</t>
  </si>
  <si>
    <t>Montée Concentration du Grand Colombier</t>
  </si>
  <si>
    <t>RANDONNEE DU CERDON - VALLEE DE L'AIN</t>
  </si>
  <si>
    <t>Matinée Cycliste en terre des Brouilly</t>
  </si>
  <si>
    <t>Rallye du Beaujolais Cyclo</t>
  </si>
  <si>
    <t>La Grand'Margot</t>
  </si>
  <si>
    <t>RALLYE DES MONTS D OR</t>
  </si>
  <si>
    <t>RONDE DES  CLOCHERS</t>
  </si>
  <si>
    <t>Transbeaujolaise</t>
  </si>
  <si>
    <t>6595274b4fa758ac16653dfa</t>
  </si>
  <si>
    <t>2024-03-23</t>
  </si>
  <si>
    <t>day</t>
  </si>
  <si>
    <t>fr</t>
  </si>
  <si>
    <t>2024-04-07</t>
  </si>
  <si>
    <t>2024-04-13</t>
  </si>
  <si>
    <t>2024-04-14</t>
  </si>
  <si>
    <t>2024-04-20</t>
  </si>
  <si>
    <t>2024-04-27</t>
  </si>
  <si>
    <t>2024-04-28</t>
  </si>
  <si>
    <t>2024-05-01</t>
  </si>
  <si>
    <t>2024-05-04</t>
  </si>
  <si>
    <t>2024-05-08</t>
  </si>
  <si>
    <t>2024-05-09</t>
  </si>
  <si>
    <t>2024-05-25</t>
  </si>
  <si>
    <t>2024-05-26</t>
  </si>
  <si>
    <t>2024-06-01</t>
  </si>
  <si>
    <t>2024-06-02</t>
  </si>
  <si>
    <t>2024-06-09</t>
  </si>
  <si>
    <t>2024-07-14</t>
  </si>
  <si>
    <t>2024-07-28</t>
  </si>
  <si>
    <t>2024-08-15</t>
  </si>
  <si>
    <t>2024-08-24</t>
  </si>
  <si>
    <t>2024-09-14</t>
  </si>
  <si>
    <t>2024-09-21</t>
  </si>
  <si>
    <t>2024-09-29</t>
  </si>
  <si>
    <t>2024-10-06</t>
  </si>
  <si>
    <t>2024-10-12</t>
  </si>
  <si>
    <t>2024-10-13</t>
  </si>
  <si>
    <t>2024-10-19</t>
  </si>
  <si>
    <t>2024-10-27</t>
  </si>
  <si>
    <t>Petit parcours 17/02/2024</t>
  </si>
  <si>
    <t>2024-02-17</t>
  </si>
  <si>
    <t>13:30</t>
  </si>
  <si>
    <t>PERREX</t>
  </si>
  <si>
    <t>Salle des fetes</t>
  </si>
  <si>
    <t>Placette à droite</t>
  </si>
  <si>
    <t>01540</t>
  </si>
  <si>
    <t>Moyen parcours 17/02/2024</t>
  </si>
  <si>
    <t>Grand parcours 17/02/2024</t>
  </si>
  <si>
    <t>Petit parcours 21/02/2024</t>
  </si>
  <si>
    <t>2024-02-21</t>
  </si>
  <si>
    <t>Moyen parcours 21/02/2024</t>
  </si>
  <si>
    <t>Grand parcours 21/02/2024</t>
  </si>
  <si>
    <t>Petit parcours 24/02/2024</t>
  </si>
  <si>
    <t>2024-02-24</t>
  </si>
  <si>
    <t>Moyen parcours 24/02/2024</t>
  </si>
  <si>
    <t>Grand parcours 24/02/2024</t>
  </si>
  <si>
    <t>Petit parcours 28/02/2024</t>
  </si>
  <si>
    <t>2024-02-28</t>
  </si>
  <si>
    <t>Moyen parcours 28/02/2024</t>
  </si>
  <si>
    <t>Grand parcours 28/02/2024</t>
  </si>
  <si>
    <t>Petit parcours 02/03/2024</t>
  </si>
  <si>
    <t>2024-03-02</t>
  </si>
  <si>
    <t>Moyen parcours 02/03/2024</t>
  </si>
  <si>
    <t>Grand parcours 02/03/2024</t>
  </si>
  <si>
    <t>Petit parcours 06/03/2024</t>
  </si>
  <si>
    <t>2024-03-06</t>
  </si>
  <si>
    <t>Moyen parcours 06/03/2024</t>
  </si>
  <si>
    <t>Grand parcours 06/03/2024</t>
  </si>
  <si>
    <t>Petit parcours 09/03/2024</t>
  </si>
  <si>
    <t>2024-03-09</t>
  </si>
  <si>
    <t>Moyen parcours 09/03/2024</t>
  </si>
  <si>
    <t>Grand parcours 09/03/2024</t>
  </si>
  <si>
    <t>Petit parcours 13/03/2024</t>
  </si>
  <si>
    <t>2024-03-13</t>
  </si>
  <si>
    <t>Moyen parcours 13/03/2024</t>
  </si>
  <si>
    <t>Grand parcours 13/03/2024</t>
  </si>
  <si>
    <t>Petit parcours 16/03/2024</t>
  </si>
  <si>
    <t>2024-03-16</t>
  </si>
  <si>
    <t>Moyen parcours 16/03/2024</t>
  </si>
  <si>
    <t>Grand parcours 16/03/2024</t>
  </si>
  <si>
    <t>Petit parcours 20/03/2024</t>
  </si>
  <si>
    <t>2024-03-20</t>
  </si>
  <si>
    <t>Moyen parcours 20/03/2024</t>
  </si>
  <si>
    <t>Grand parcours 20/03/2024</t>
  </si>
  <si>
    <t>Petit parcours 23/03/2024</t>
  </si>
  <si>
    <t>Moyen parcours 23/03/2024</t>
  </si>
  <si>
    <t>Grand parcours 23/03/2024</t>
  </si>
  <si>
    <t>5fbcd24008503e40246ffbc0</t>
  </si>
  <si>
    <t>Petit parcours 27/03/2024</t>
  </si>
  <si>
    <t>2024-03-27</t>
  </si>
  <si>
    <t>Moyen parcours 27/03/2024</t>
  </si>
  <si>
    <t>Grand parcours 27/03/2024</t>
  </si>
  <si>
    <t>Petit parcours 30/03/2024</t>
  </si>
  <si>
    <t>2024-03-30</t>
  </si>
  <si>
    <t>Moyen parcours 30/03/2024</t>
  </si>
  <si>
    <t>Grand parcours 30/03/2024</t>
  </si>
  <si>
    <t>Petit parcours 03/04/2024</t>
  </si>
  <si>
    <t>2024-04-03</t>
  </si>
  <si>
    <t>Moyen parcours 03/04/2024</t>
  </si>
  <si>
    <t>Grand parcours 03/04/2024</t>
  </si>
  <si>
    <t>Petit parcours 06/04/2024</t>
  </si>
  <si>
    <t>2024-04-06</t>
  </si>
  <si>
    <t>Moyen parcours 06/04/2024</t>
  </si>
  <si>
    <t>Grand parcours 06/04/2024</t>
  </si>
  <si>
    <t>Petit parcours 10/04/2024</t>
  </si>
  <si>
    <t>2024-04-10</t>
  </si>
  <si>
    <t>Moyen parcours 10/04/2024</t>
  </si>
  <si>
    <t>Grand parcours 10/04/2024</t>
  </si>
  <si>
    <t>Petit parcours 17/04/2024</t>
  </si>
  <si>
    <t>2024-04-17</t>
  </si>
  <si>
    <t>Moyen parcours 17/04/2024</t>
  </si>
  <si>
    <t>Grand parcours 17/04/2024</t>
  </si>
  <si>
    <t>Petit parcours 20/04/2024</t>
  </si>
  <si>
    <t>Moyen parcours 20/04/2024</t>
  </si>
  <si>
    <t>Grand parcours 20/04/2024</t>
  </si>
  <si>
    <t>Petit parcours 24/04/2024</t>
  </si>
  <si>
    <t>2024-04-24</t>
  </si>
  <si>
    <t>Moyen parcours 24/04/2024</t>
  </si>
  <si>
    <t>Grand parcours 24/04/2024</t>
  </si>
  <si>
    <t>Petit parcours 27/04/2024</t>
  </si>
  <si>
    <t>Moyen parcours 27/04/2024</t>
  </si>
  <si>
    <t>Grand parcours 27/04/2024</t>
  </si>
  <si>
    <t>Petit parcours 01/05/2024</t>
  </si>
  <si>
    <t>Moyen parcours 01/05/2024</t>
  </si>
  <si>
    <t>Grand parcours 01/05/2024</t>
  </si>
  <si>
    <t>Petit parcours 04/05/2024</t>
  </si>
  <si>
    <t>Moyen parcours 04/05/2024</t>
  </si>
  <si>
    <t>Grand parcours 04/05/2024</t>
  </si>
  <si>
    <t>Petit parcours 08/05/2024</t>
  </si>
  <si>
    <t>Moyen parcours 08/05/2024</t>
  </si>
  <si>
    <t>Grand parcours 08/05/2024</t>
  </si>
  <si>
    <t>Petit parcours 11/05/2024</t>
  </si>
  <si>
    <t>2024-05-11</t>
  </si>
  <si>
    <t>Moyen parcours 11/05/2024</t>
  </si>
  <si>
    <t>Grand parcours 11/05/2024</t>
  </si>
  <si>
    <t>Petit parcours 15/05/2024</t>
  </si>
  <si>
    <t>2024-05-15</t>
  </si>
  <si>
    <t>Moyen parcours 15/05/2024</t>
  </si>
  <si>
    <t>Grand parcours 15/05/2024</t>
  </si>
  <si>
    <t>Petit parcours 18/05/2024</t>
  </si>
  <si>
    <t>2024-05-18</t>
  </si>
  <si>
    <t>Moyen parcours 18/05/2024</t>
  </si>
  <si>
    <t>Grand parcours 18/05/2024</t>
  </si>
  <si>
    <t>Petit parcours 22/05/2024</t>
  </si>
  <si>
    <t>2024-05-22</t>
  </si>
  <si>
    <t>Moyen parcours 22/05/2024</t>
  </si>
  <si>
    <t>Grand parcours 22/05/2024</t>
  </si>
  <si>
    <t>Petit parcours 25/05/2024</t>
  </si>
  <si>
    <t>Moyen parcours 25/05/2024</t>
  </si>
  <si>
    <t>Grand parcours 25/05/2024</t>
  </si>
  <si>
    <t>Petit parcours 29/05/2024</t>
  </si>
  <si>
    <t>2024-05-29</t>
  </si>
  <si>
    <t>Moyen parcours 29/05/2024</t>
  </si>
  <si>
    <t>Grand parcours 29/05/2024</t>
  </si>
  <si>
    <t>Petit parcours 01/06/2024</t>
  </si>
  <si>
    <t>Moyen parcours 01/06/2024</t>
  </si>
  <si>
    <t>Grand parcours 01/06/2024</t>
  </si>
  <si>
    <t>Petit parcours 05/06/2024</t>
  </si>
  <si>
    <t>2024-06-05</t>
  </si>
  <si>
    <t>Moyen parcours 05/06/2024</t>
  </si>
  <si>
    <t>Grand parcours 05/06/2024</t>
  </si>
  <si>
    <t>Petit parcours 08/06/2024</t>
  </si>
  <si>
    <t>2024-06-08</t>
  </si>
  <si>
    <t>Moyen parcours 08/06/2024</t>
  </si>
  <si>
    <t>Grand parcours 08/06/2024</t>
  </si>
  <si>
    <t>Petit parcours 12/06/2024</t>
  </si>
  <si>
    <t>2024-06-12</t>
  </si>
  <si>
    <t>Moyen parcours 12/06/2024</t>
  </si>
  <si>
    <t>Grand parcours 12/06/2024</t>
  </si>
  <si>
    <t>Petit parcours 15/06/2024</t>
  </si>
  <si>
    <t>2024-06-15</t>
  </si>
  <si>
    <t>Moyen parcours 15/06/2024</t>
  </si>
  <si>
    <t>Grand parcours 15/06/2024</t>
  </si>
  <si>
    <t>Petit parcours 19/06/2024</t>
  </si>
  <si>
    <t>2024-06-19</t>
  </si>
  <si>
    <t>Moyen parcours 19/06/2024</t>
  </si>
  <si>
    <t>Grand parcours 19/06/2024</t>
  </si>
  <si>
    <t>Petit parcours 22/06/2024</t>
  </si>
  <si>
    <t>2024-06-22</t>
  </si>
  <si>
    <t>Moyen parcours 22/06/2024</t>
  </si>
  <si>
    <t>Grand parcours 22/06/2024</t>
  </si>
  <si>
    <t>Petit parcours 26/06/2024</t>
  </si>
  <si>
    <t>2024-06-26</t>
  </si>
  <si>
    <t>Moyen parcours 26/06/2024</t>
  </si>
  <si>
    <t>Grand parcours 26/06/2024</t>
  </si>
  <si>
    <t>Petit parcours 29/06/2024</t>
  </si>
  <si>
    <t>2024-06-29</t>
  </si>
  <si>
    <t>Moyen parcours 29/06/2024</t>
  </si>
  <si>
    <t>Grand parcours 29/06/2024</t>
  </si>
  <si>
    <t>Petit parcours 03/07/2024</t>
  </si>
  <si>
    <t>2024-07-03</t>
  </si>
  <si>
    <t>8:00</t>
  </si>
  <si>
    <t>Moyen parcours 03/07/2024</t>
  </si>
  <si>
    <t>7:30</t>
  </si>
  <si>
    <t>Grand parcours 03/07/2024</t>
  </si>
  <si>
    <t>Petit parcours 06/07/2024</t>
  </si>
  <si>
    <t>2024-07-06</t>
  </si>
  <si>
    <t>Moyen parcours 06/07/2024</t>
  </si>
  <si>
    <t>Grand parcours 06/07/2024</t>
  </si>
  <si>
    <t>Petit parcours 10/07/2024</t>
  </si>
  <si>
    <t>2024-07-10</t>
  </si>
  <si>
    <t>Moyen parcours 10/07/2024</t>
  </si>
  <si>
    <t>Grand parcours 10/07/2024</t>
  </si>
  <si>
    <t>Petit parcours 13/07/2024</t>
  </si>
  <si>
    <t>2024-07-13</t>
  </si>
  <si>
    <t>Moyen parcours 13/07/2024</t>
  </si>
  <si>
    <t>Grand parcours 13/07/2024</t>
  </si>
  <si>
    <t>Petit parcours 17/07/2024</t>
  </si>
  <si>
    <t>2024-07-17</t>
  </si>
  <si>
    <t>Moyen parcours 17/07/2024</t>
  </si>
  <si>
    <t>Grand parcours 17/07/2024</t>
  </si>
  <si>
    <t>Petit parcours 20/07/2024</t>
  </si>
  <si>
    <t>2024-07-20</t>
  </si>
  <si>
    <t>Moyen parcours 20/07/2024</t>
  </si>
  <si>
    <t>Grand parcours 20/07/2024</t>
  </si>
  <si>
    <t>Petit parcours 24/07/2024</t>
  </si>
  <si>
    <t>2024-07-24</t>
  </si>
  <si>
    <t>Moyen parcours 24/07/2024</t>
  </si>
  <si>
    <t>Grand parcours 24/07/2024</t>
  </si>
  <si>
    <t>Petit parcours 27/07/2024</t>
  </si>
  <si>
    <t>2024-07-27</t>
  </si>
  <si>
    <t>Moyen parcours 27/07/2024</t>
  </si>
  <si>
    <t>Grand parcours 27/07/2024</t>
  </si>
  <si>
    <t>Petit parcours 31/07/2024</t>
  </si>
  <si>
    <t>2024-07-31</t>
  </si>
  <si>
    <t>Moyen parcours 31/07/2024</t>
  </si>
  <si>
    <t>Grand parcours 31/07/2024</t>
  </si>
  <si>
    <t>Petit parcours 03/08/2024</t>
  </si>
  <si>
    <t>2024-08-03</t>
  </si>
  <si>
    <t>Moyen parcours 03/08/2024</t>
  </si>
  <si>
    <t>Grand parcours 03/08/2024</t>
  </si>
  <si>
    <t>Petit parcours 07/08/2024</t>
  </si>
  <si>
    <t>2024-08-07</t>
  </si>
  <si>
    <t>Moyen parcours 07/08/2024</t>
  </si>
  <si>
    <t>Grand parcours 07/08/2024</t>
  </si>
  <si>
    <t>Petit parcours 10/08/2024</t>
  </si>
  <si>
    <t>2024-08-10</t>
  </si>
  <si>
    <t>Moyen parcours 10/08/2024</t>
  </si>
  <si>
    <t>Grand parcours 10/08/2024</t>
  </si>
  <si>
    <t>Petit parcours 14/08/2024</t>
  </si>
  <si>
    <t>2024-08-14</t>
  </si>
  <si>
    <t>Moyen parcours 14/08/2024</t>
  </si>
  <si>
    <t>Grand parcours 14/08/2024</t>
  </si>
  <si>
    <t>Petit parcours 17/08/2024</t>
  </si>
  <si>
    <t>2024-08-17</t>
  </si>
  <si>
    <t>Moyen parcours 17/08/2024</t>
  </si>
  <si>
    <t>Grand parcours 17/08/2024</t>
  </si>
  <si>
    <t>Petit parcours 21/08/2024</t>
  </si>
  <si>
    <t>2024-08-21</t>
  </si>
  <si>
    <t>Moyen parcours 21/08/2024</t>
  </si>
  <si>
    <t>Grand parcours 21/08/2024</t>
  </si>
  <si>
    <t>Petit parcours 24/08/2024</t>
  </si>
  <si>
    <t>Moyen parcours 24/08/2024</t>
  </si>
  <si>
    <t>Grand parcours 24/08/2024</t>
  </si>
  <si>
    <t>Petit parcours 28/08/2024</t>
  </si>
  <si>
    <t>2024-08-28</t>
  </si>
  <si>
    <t>Moyen parcours 28/08/2024</t>
  </si>
  <si>
    <t>Grand parcours 28/08/2024</t>
  </si>
  <si>
    <t>Petit parcours 31/08/2024</t>
  </si>
  <si>
    <t>2024-08-31</t>
  </si>
  <si>
    <t>Moyen parcours 31/08/2024</t>
  </si>
  <si>
    <t>Grand parcours 31/08/2024</t>
  </si>
  <si>
    <t>Petit parcours 04/09/2024</t>
  </si>
  <si>
    <t>2024-09-04</t>
  </si>
  <si>
    <t>Moyen parcours 04/09/2024</t>
  </si>
  <si>
    <t>Grand parcours 04/09/2024</t>
  </si>
  <si>
    <t>Petit parcours 07/09/2024</t>
  </si>
  <si>
    <t>2024-09-07</t>
  </si>
  <si>
    <t>Moyen parcours 07/09/2024</t>
  </si>
  <si>
    <t>Grand parcours 07/09/2024</t>
  </si>
  <si>
    <t>Petit parcours 11/09/2024</t>
  </si>
  <si>
    <t>2024-09-11</t>
  </si>
  <si>
    <t>Moyen parcours 11/09/2024</t>
  </si>
  <si>
    <t>Grand parcours 11/09/2024</t>
  </si>
  <si>
    <t>Petit parcours 18/09/2024</t>
  </si>
  <si>
    <t>2024-09-18</t>
  </si>
  <si>
    <t>Moyen parcours 18/09/2024</t>
  </si>
  <si>
    <t>Grand parcours 18/09/2024</t>
  </si>
  <si>
    <t>Petit parcours 21/09/2024</t>
  </si>
  <si>
    <t>Moyen parcours 21/09/2024</t>
  </si>
  <si>
    <t>Grand parcours 21/09/2024</t>
  </si>
  <si>
    <t>Petit parcours 25/09/2024</t>
  </si>
  <si>
    <t>2024-09-25</t>
  </si>
  <si>
    <t>Moyen parcours 25/09/2024</t>
  </si>
  <si>
    <t>Grand parcours 25/09/2024</t>
  </si>
  <si>
    <t>Petit parcours 28/09/2024</t>
  </si>
  <si>
    <t>2024-09-28</t>
  </si>
  <si>
    <t>Moyen parcours 28/09/2024</t>
  </si>
  <si>
    <t>Grand parcours 28/09/2024</t>
  </si>
  <si>
    <t>Petit parcours 02/10/2024</t>
  </si>
  <si>
    <t>2024-10-02</t>
  </si>
  <si>
    <t>Moyen parcours 02/10/2024</t>
  </si>
  <si>
    <t>Grand parcours 02/10/2024</t>
  </si>
  <si>
    <t>Petit parcours 05/10/2024</t>
  </si>
  <si>
    <t>2024-10-05</t>
  </si>
  <si>
    <t>Moyen parcours 05/10/2024</t>
  </si>
  <si>
    <t>Grand parcours 05/10/2024</t>
  </si>
  <si>
    <t>Petit parcours 09/10/2024</t>
  </si>
  <si>
    <t>2024-10-09</t>
  </si>
  <si>
    <t>Moyen parcours 09/10/2024</t>
  </si>
  <si>
    <t>Grand parcours 09/10/2024</t>
  </si>
  <si>
    <t>Petit parcours 12/10/2024</t>
  </si>
  <si>
    <t>Moyen parcours 12/10/2024</t>
  </si>
  <si>
    <t>Grand parcours 12/10/2024</t>
  </si>
  <si>
    <t>Petit parcours 16/10/2024</t>
  </si>
  <si>
    <t>2024-10-16</t>
  </si>
  <si>
    <t>Moyen parcours 16/10/2024</t>
  </si>
  <si>
    <t>Grand parcours 16/10/2024</t>
  </si>
  <si>
    <t>Petit parcours 19/10/2024</t>
  </si>
  <si>
    <t>Moyen parcours 19/10/2024</t>
  </si>
  <si>
    <t>Grand parcours 19/10/2024</t>
  </si>
  <si>
    <t>Petit parcours 23/10/2024</t>
  </si>
  <si>
    <t>2024-10-23</t>
  </si>
  <si>
    <t>Moyen parcours 23/10/2024</t>
  </si>
  <si>
    <t>Grand parcours 23/10/2024</t>
  </si>
  <si>
    <t>Petit parcours 26/10/2024</t>
  </si>
  <si>
    <t>2024-10-26</t>
  </si>
  <si>
    <t>Moyen parcours 26/10/2024</t>
  </si>
  <si>
    <t>Grand parcours 26/10/2024</t>
  </si>
  <si>
    <t>"&lt;div style=""position: relative; padding-bottom: 75%; height: 0; overflow: hidden;""&gt;&lt;iframe allowfullscreen="""" frameborder=""0"" scrolling=""no"" src= ""https://www.openrunner.com/embed/42794a49535771557269496967556b376a39466c635268686b4754474765395a48704d6a614c456c455a4d3d3a3ad3f013bf4a10e0df05dda77cdd41f4f9"" style="" border:0 ;position: absolute ; top: 0; left: 0; width: 100%; height: 100%;""&gt;&lt;/iframe&gt;&lt;/div&gt;
"</t>
  </si>
  <si>
    <t>"&lt;div style=""position: relative; padding-bottom: 75%; height: 0; overflow: hidden;""&gt;&lt;iframe allowfullscreen="""" frameborder=""0"" scrolling=""no"" src= ""https://www.openrunner.com/route/12285571/embed/fr/514f72534245796562464f54373330546a4777637146575337565a616c657351535131396a375973716a453d3a3a3907dab7f5c2d1da8c0a6163914c5ee3"" style="" border:0 ;position: absolute ; top: 0; left: 0; width: 100%; height: 100%;""&gt;&lt;/iframe&gt;&lt;/div&gt;
"</t>
  </si>
  <si>
    <t>"&lt;div style=""position: relative; padding-bottom: 75%; height: 0; overflow: hidden;""&gt;&lt;iframe allowfullscreen="""" frameborder=""0"" scrolling=""no"" src= ""https://www.openrunner.com/route/4676272/embed/fr/64796a772b41504a312b395a6e6b436d766a3349524e6e77762f396d6568426d4979502f454362354f70303d3a3a9a8e9513466ce5a7d3b09b19bc17fb51"" style="" border:0 ;position: absolute ; top: 0; left: 0; width: 100%; height: 100%;""&gt;&lt;/iframe&gt;&lt;/div&gt;
"</t>
  </si>
  <si>
    <t>"&lt;div style=""position: relative; padding-bottom: 75%; height: 0; overflow: hidden;""&gt;&lt;iframe allowfullscreen="""" frameborder=""0"" scrolling=""no"" src= ""https://www.openrunner.com/embed/7238484b755477656475334b5a707277774f374f6848436c7339336556766276434b4c5866596f303635593d3a3a947ff83195584f94958283644afbe6e3"" style="" border:0 ;position: absolute ; top: 0; left: 0; width: 100%; height: 100%;""&gt;&lt;/iframe&gt;&lt;/div&gt;
"</t>
  </si>
  <si>
    <t>"&lt;div style=""position: relative; padding-bottom: 75%; height: 0; overflow: hidden;""&gt;&lt;iframe allowfullscreen="""" frameborder=""0"" scrolling=""no"" src= ""https://www.openrunner.com/route/9415654/embed/fr/45575945723667374a522b52346a64465258633450696571326a4a304a7a3062617848544b3739646635303d3a3a872e5e7da633794cb9fa40ac9fe2e0d1"" style="" border:0 ;position: absolute ; top: 0; left: 0; width: 100%; height: 100%;""&gt;&lt;/iframe&gt;&lt;/div&gt;
"</t>
  </si>
  <si>
    <t>"&lt;div style=""position: relative; padding-bottom: 75%; height: 0; overflow: hidden;""&gt;&lt;iframe allowfullscreen="""" frameborder=""0"" scrolling=""no"" src= ""https://www.openrunner.com/route/5049310/embed/fr/64562f586f3251764b6e53784a7035546764786a783163417059452f465155434c432b697676616c616a343d3a3a93318ff125c848dac712c22d7d8d8b9f"" style="" border:0 ;position: absolute ; top: 0; left: 0; width: 100%; height: 100%;""&gt;&lt;/iframe&gt;&lt;/div&gt;
"</t>
  </si>
  <si>
    <t>"&lt;div style=""position: relative; padding-bottom: 75%; height: 0; overflow: hidden;""&gt;&lt;iframe allowfullscreen="""" frameborder=""0"" scrolling=""no"" src= ""https://www.openrunner.com/route/10907622/embed/fr/4766723452376f695a3169774a31733477704934786f6b57385a4a43756f6152562b71647072502f5a626f3d3a3a49c6d11fbc22acff5d5cf80f1de5233a"" style="" border:0 ;position: absolute ; top: 0; left: 0; width: 100%; height: 100%;""&gt;&lt;/iframe&gt;&lt;/div&gt;
"</t>
  </si>
  <si>
    <t>"&lt;div style=""position: relative; padding-bottom: 75%; height: 0; overflow: hidden;""&gt;&lt;iframe allowfullscreen="""" frameborder=""0"" scrolling=""no"" src= ""https://www.openrunner.com/route/12223622/embed/fr/744949317933636235323141746b2f32733564363853577955303673554631575666695a6f484b426d41453d3a3a8aaf151fc02dba994018170a51b3017a"" style="" border:0 ;position: absolute ; top: 0; left: 0; width: 100%; height: 100%;""&gt;&lt;/iframe&gt;&lt;/div&gt;
"</t>
  </si>
  <si>
    <t>"&lt;div style=""position: relative; padding-bottom: 75%; height: 0; overflow: hidden;""&gt;&lt;iframe allowfullscreen="""" frameborder=""0"" scrolling=""no"" src= ""https://www.openrunner.com/route/12047813/embed/fr/746570717833474a354f4f6b57496546304b6f6e746665542f6963506775674f37465178366c32616155553d3a3a30c4a98460b4999fc1f71f691068697e"" style="" border:0 ;position: absolute ; top: 0; left: 0; width: 100%; height: 100%;""&gt;&lt;/iframe&gt;&lt;/div&gt;
"</t>
  </si>
  <si>
    <t>"&lt;div style=""position: relative; padding-bottom: 75%; height: 0; overflow: hidden;""&gt;&lt;iframe allowfullscreen="""" frameborder=""0"" scrolling=""no"" src= ""https://www.openrunner.com/embed/2f5172484f647a6638483245386b50594737446d785933663642676d69336a4b5a6b69623375653043436f3d3a3a4d510d384ee9e60ec15549d991dde961"" style="" border:0 ;position: absolute ; top: 0; left: 0; width: 100%; height: 100%;""&gt;&lt;/iframe&gt;&lt;/div&gt;
"</t>
  </si>
  <si>
    <t>"&lt;div style=""position: relative; padding-bottom: 75%; height: 0; overflow: hidden;""&gt;&lt;iframe allowfullscreen="""" frameborder=""0"" scrolling=""no"" src= ""https://www.openrunner.com/route/10859000/embed/fr/567066506e4731455743572b52636c4653564c5946543168586c7647614d43464138426e4e4f65545543413d3a3ae8418dc8441e8b4c11b97db5bf370f93"" style="" border:0 ;position: absolute ; top: 0; left: 0; width: 100%; height: 100%;""&gt;&lt;/iframe&gt;&lt;/div&gt;
"</t>
  </si>
  <si>
    <t>"&lt;div style=""position: relative; padding-bottom: 75%; height: 0; overflow: hidden;""&gt;&lt;iframe allowfullscreen="""" frameborder=""0"" scrolling=""no"" src= ""https://www.openrunner.com/route/6993852/embed/fr/555455526f2b6b334e7a76496b554373794635374c564a4669596c394c376a3678574764467954565452673d3a3a2910314690b98b2d768b20cae4c67566"" style="" border:0 ;position: absolute ; top: 0; left: 0; width: 100%; height: 100%;""&gt;&lt;/iframe&gt;&lt;/div&gt;
"</t>
  </si>
  <si>
    <t>"&lt;div style=""position: relative; padding-bottom: 75%; height: 0; overflow: hidden;""&gt;&lt;iframe allowfullscreen="""" frameborder=""0"" scrolling=""no"" src= ""https://www.openrunner.com/embed/4a6963376651773043344d59765351707a3543313748707a2b4e4d2f434f7a6734796d61624432355a39513d3a3ad731b26bc91761e29fb6b4d5bea118e3"" style="" border:0 ;position: absolute ; top: 0; left: 0; width: 100%; height: 100%;""&gt;&lt;/iframe&gt;&lt;/div&gt;
"</t>
  </si>
  <si>
    <t>"&lt;div style=""position: relative; padding-bottom: 75%; height: 0; overflow: hidden;""&gt;&lt;iframe allowfullscreen="""" frameborder=""0"" scrolling=""no"" src= ""https://www.openrunner.com/route/5222035/embed/fr/54585779334c6d4a533636356f726a553361464f4b5748722f53377766374d6f364258376f34752f4f506f3d3a3ae41d02df9e4f3a641a2c30d834de1b9f"" style="" border:0 ;position: absolute ; top: 0; left: 0; width: 100%; height: 100%;""&gt;&lt;/iframe&gt;&lt;/div&gt;
"</t>
  </si>
  <si>
    <t>"&lt;div style=""position: relative; padding-bottom: 75%; height: 0; overflow: hidden;""&gt;&lt;iframe allowfullscreen="""" frameborder=""0"" scrolling=""no"" src= ""https://www.openrunner.com/route/8166714/embed/fr/6f626947632f397566396f6a44495267677759574e48704f4f713130794f58434f6a4273597174795a33633d3a3a69882888a8d8d7874dab2f97b4695764"" style="" border:0 ;position: absolute ; top: 0; left: 0; width: 100%; height: 100%;""&gt;&lt;/iframe&gt;&lt;/div&gt;
"</t>
  </si>
  <si>
    <t>"&lt;div style=""position: relative; padding-bottom: 75%; height: 0; overflow: hidden;""&gt;&lt;iframe allowfullscreen="""" frameborder=""0"" scrolling=""no"" src= ""https://www.openrunner.com/route/4952238/embed/fr/5a774d536946366c6639513564616e4269515779626b4e44364850672f707a4f68634338546a6b383369343d3a3abbfe20332618b422b8edaf6936941c9a"" style="" border:0 ;position: absolute ; top: 0; left: 0; width: 100%; height: 100%;""&gt;&lt;/iframe&gt;&lt;/div&gt;
"</t>
  </si>
  <si>
    <t>"&lt;div style=""position: relative; padding-bottom: 75%; height: 0; overflow: hidden;""&gt;&lt;iframe allowfullscreen="""" frameborder=""0"" scrolling=""no"" src= ""https://www.openrunner.com/embed/5a757a697345304d4f30367a52494d6b4e5347642f666f566e726b346775494c7554336437524b6930384d3d3a3acba8719f1b24f7598054818e55fdd1d4"" style="" border:0 ;position: absolute ; top: 0; left: 0; width: 100%; height: 100%;""&gt;&lt;/iframe&gt;&lt;/div&gt;
"</t>
  </si>
  <si>
    <t>"&lt;div style=""position: relative; padding-bottom: 75%; height: 0; overflow: hidden;""&gt;&lt;iframe allowfullscreen="""" frameborder=""0"" scrolling=""no"" src= ""https://www.openrunner.com/route/8166790/embed/fr/3366595559787278413448717073793531685476557777684532767071366a45386c6b4c495749366f46493d3a3a4b37e3ce9de8ef480abc9cf64c886ef4"" style="" border:0 ;position: absolute ; top: 0; left: 0; width: 100%; height: 100%;""&gt;&lt;/iframe&gt;&lt;/div&gt;
"</t>
  </si>
  <si>
    <t>"&lt;div style=""position: relative; padding-bottom: 75%; height: 0; overflow: hidden;""&gt;&lt;iframe allowfullscreen="""" frameborder=""0"" scrolling=""no"" src= ""https://www.openrunner.com/route/8170275/embed/fr/4f2f372f576a6a4267612f30556a52365458427176383168782f55744a387330504745426b4966545a746f3d3a3aac86331b378c9c19d92f7fdc72bbf210"" style="" border:0 ;position: absolute ; top: 0; left: 0; width: 100%; height: 100%;""&gt;&lt;/iframe&gt;&lt;/div&gt;
"</t>
  </si>
  <si>
    <t>"&lt;div style=""position: relative; padding-bottom: 75%; height: 0; overflow: hidden;""&gt;&lt;iframe allowfullscreen="""" frameborder=""0"" scrolling=""no"" src= ""https://www.openrunner.com/route/6993954/embed/fr/54754a757930444142617732325a4e4e5230436d35504134532b796c716a69754a523850486e33624e42413d3a3ab86eea2b6a48feea74e80a403f5b807e"" style="" border:0 ;position: absolute ; top: 0; left: 0; width: 100%; height: 100%;""&gt;&lt;/iframe&gt;&lt;/div&gt;
"</t>
  </si>
  <si>
    <t>"&lt;div style=""position: relative; padding-bottom: 75%; height: 0; overflow: hidden;""&gt;&lt;iframe allowfullscreen="""" frameborder=""0"" scrolling=""no"" src= ""https://www.openrunner.com/route/12126594/embed/fr/70535752486d766d705630474f4a563158773172454e444174746a43536d307352366442735a6e706671673d3a3a079708b55df4c21601e123e6d67bb44c"" style="" border:0 ;position: absolute ; top: 0; left: 0; width: 100%; height: 100%;""&gt;&lt;/iframe&gt;&lt;/div&gt;
"</t>
  </si>
  <si>
    <t>"&lt;div style=""position: relative; padding-bottom: 75%; height: 0; overflow: hidden;""&gt;&lt;iframe allowfullscreen="""" frameborder=""0"" scrolling=""no"" src= ""https://www.openrunner.com/route/4758736/embed/fr/355062693058774e51666d4a57676e76464d70736c64637179566a367252714a796d4552307150484557383d3a3a5121e3c72ad84d474ea717dc552e8926"" style="" border:0 ;position: absolute ; top: 0; left: 0; width: 100%; height: 100%;""&gt;&lt;/iframe&gt;&lt;/div&gt;
"</t>
  </si>
  <si>
    <t>Hors club : Cyclo Quincerote</t>
  </si>
  <si>
    <t>"&lt;div style=""position: relative; padding-bottom: 75%; height: 0; overflow: hidden;""&gt;&lt;iframe allowfullscreen="""" frameborder=""0"" scrolling=""no"" src= ""https://www.openrunner.com/route/12226338/embed/fr/6c4a4a76784c46385058756e64762b5a47545735316d4f6e557042764f6e636b344354515a45796d426a513d3a3a69ecb145a812a5c69e814c2968b7a058"" style="" border:0 ;position: absolute ; top: 0; left: 0; width: 100%; height: 100%;""&gt;&lt;/iframe&gt;&lt;/div&gt;
"</t>
  </si>
  <si>
    <t>"&lt;div style=""position: relative; padding-bottom: 75%; height: 0; overflow: hidden;""&gt;&lt;iframe allowfullscreen="""" frameborder=""0"" scrolling=""no"" src= ""https://www.openrunner.com/route/6874778/embed/fr/7a62733146387a4671346c2b435944422b46524a76776d6b376554594533677a4f6646694c4c57777330453d3a3a844a74500b3d363327d445c228f423fe"" style="" border:0 ;position: absolute ; top: 0; left: 0; width: 100%; height: 100%;""&gt;&lt;/iframe&gt;&lt;/div&gt;
"</t>
  </si>
  <si>
    <t>"&lt;div style=""position: relative; padding-bottom: 75%; height: 0; overflow: hidden;""&gt;&lt;iframe allowfullscreen="""" frameborder=""0"" scrolling=""no"" src= ""https://www.openrunner.com/route/8175463/embed/fr/727831632b70464c6a79674661763736376c44376976346c39616c6a5150414b6c684c47634e63715371383d3a3a503bf7870ab78a407819cda0cf9d2f78"" style="" border:0 ;position: absolute ; top: 0; left: 0; width: 100%; height: 100%;""&gt;&lt;/iframe&gt;&lt;/div&gt;
"</t>
  </si>
  <si>
    <t>"&lt;div style=""position: relative; padding-bottom: 75%; height: 0; overflow: hidden;""&gt;&lt;iframe allowfullscreen="""" frameborder=""0"" scrolling=""no"" src= ""https://www.openrunner.com/route/12223442/embed/fr/494e455a7349304f6b656266457a6d4e583644324d5762775658336a58326356636e5a487776754668556f3d3a3adba36cd7a0c274b91de31580b0f5a6c2"" style="" border:0 ;position: absolute ; top: 0; left: 0; width: 100%; height: 100%;""&gt;&lt;/iframe&gt;&lt;/div&gt;
"</t>
  </si>
  <si>
    <t>"&lt;div style=""position: relative; padding-bottom: 75%; height: 0; overflow: hidden;""&gt;&lt;iframe allowfullscreen="""" frameborder=""0"" scrolling=""no"" src= ""https://www.openrunner.com/route/12043450/embed/fr/2b6f3349707a4146454d653138657972622b67474b6a53693339794373687149623662686532647a692b383d3a3aabbf459c355cd849d52e761a5520b477"" style="" border:0 ;position: absolute ; top: 0; left: 0; width: 100%; height: 100%;""&gt;&lt;/iframe&gt;&lt;/div&gt;
"</t>
  </si>
  <si>
    <t>"&lt;div style=""position: relative; padding-bottom: 75%; height: 0; overflow: hidden;""&gt;&lt;iframe allowfullscreen="""" frameborder=""0"" scrolling=""no"" src= ""https://www.openrunner.com/route/9415582/embed/fr/756442702f6e386e3465514676396e674f414654736445623934454d4471562f3130397741776c534377453d3a3a9c1d2fe50dc4417103e434bfa1fb3533"" style="" border:0 ;position: absolute ; top: 0; left: 0; width: 100%; height: 100%;""&gt;&lt;/iframe&gt;&lt;/div&gt;
"</t>
  </si>
  <si>
    <t>"&lt;div style=""position: relative; padding-bottom: 75%; height: 0; overflow: hidden;""&gt;&lt;iframe allowfullscreen="""" frameborder=""0"" scrolling=""no"" src= ""https://www.openrunner.com/route/5723939/embed/fr/416e7938514c73506f697376624e41702f717943586d70654658633755496e3451426b347958534c5a46413d3a3a71f9d03f5cf40a52385597c1a9d1829a"" style="" border:0 ;position: absolute ; top: 0; left: 0; width: 100%; height: 100%;""&gt;&lt;/iframe&gt;&lt;/div&gt;
"</t>
  </si>
  <si>
    <t>Hors club : LA CEYZEREVERMONT</t>
  </si>
  <si>
    <t>"&lt;div style=""position: relative; padding-bottom: 75%; height: 0; overflow: hidden;""&gt;&lt;iframe allowfullscreen="""" frameborder=""0"" scrolling=""no"" src= ""https://www.openrunner.com/embed/7236654a577268376956724a524a3456504d4e645a36317a57713765326c68524d797a756341502f775a733d3a3a4cb9f1550a4d7e41a29d7ab46bb108af"" style="" border:0 ;position: absolute ; top: 0; left: 0; width: 100%; height: 100%;""&gt;&lt;/iframe&gt;&lt;/div&gt;
"</t>
  </si>
  <si>
    <t>"&lt;div style=""position: relative; padding-bottom: 75%; height: 0; overflow: hidden;""&gt;&lt;iframe allowfullscreen="""" frameborder=""0"" scrolling=""no"" src= ""https://www.openrunner.com/embed/7561615553447751464347704e6c452b48726c424f3546396144647862652f49554632542b3362505a36673d3a3ae6590a3ee841756eb0af12ed3a389a51"" style="" border:0 ;position: absolute ; top: 0; left: 0; width: 100%; height: 100%;""&gt;&lt;/iframe&gt;&lt;/div&gt;
"</t>
  </si>
  <si>
    <t>Hors club : Randonnee de printemps</t>
  </si>
  <si>
    <t>Hors club : La Myon Nivigne</t>
  </si>
  <si>
    <t>"&lt;div style=""position: relative; padding-bottom: 75%; height: 0; overflow: hidden;""&gt;&lt;iframe allowfullscreen="""" frameborder=""0"" scrolling=""no"" src= ""https://www.openrunner.com/embed/7468616e394f35796a516747782f50677970566d74314c313548444c362b362b59787561625856737670493d3a3a13d83772a04076070d6ffbab156c5545"" style="" border:0 ;position: absolute ; top: 0; left: 0; width: 100%; height: 100%;""&gt;&lt;/iframe&gt;&lt;/div&gt;
"</t>
  </si>
  <si>
    <t>"&lt;div style=""position: relative; padding-bottom: 75%; height: 0; overflow: hidden;""&gt;&lt;iframe allowfullscreen="""" frameborder=""0"" scrolling=""no"" src= ""https://www.openrunner.com/embed/6665667857472f3479575941554248594952486a58594a56747175535942686c6f61394e7261424c664e303d3a3ada605442f1df0f9bb518f7d35f56a3e5"" style="" border:0 ;position: absolute ; top: 0; left: 0; width: 100%; height: 100%;""&gt;&lt;/iframe&gt;&lt;/div&gt;
"</t>
  </si>
  <si>
    <t>"&lt;div style=""position: relative; padding-bottom: 75%; height: 0; overflow: hidden;""&gt;&lt;iframe allowfullscreen="""" frameborder=""0"" scrolling=""no"" src= ""https://www.openrunner.com/route/9415493/embed/fr/515a574d7974746e6477636a5a42306541356c585750524473536f717371654c4166613365582f5648424d3d3a3ab18809a2b4883becedf6c57ba66950d3"" style="" border:0 ;position: absolute ; top: 0; left: 0; width: 100%; height: 100%;""&gt;&lt;/iframe&gt;&lt;/div&gt;
"</t>
  </si>
  <si>
    <t>"&lt;div style=""position: relative; padding-bottom: 75%; height: 0; overflow: hidden;""&gt;&lt;iframe allowfullscreen="""" frameborder=""0"" scrolling=""no"" src= ""https://www.openrunner.com/route/6937571/embed/fr/7057696639586e526838573747344e56694453505772302f5275532f4949437a733364543748696b316d773d3a3aacab3495552c469f1eb207f662c4603b"" style="" border:0 ;position: absolute ; top: 0; left: 0; width: 100%; height: 100%;""&gt;&lt;/iframe&gt;&lt;/div&gt;
"</t>
  </si>
  <si>
    <t>Hors club : BREVET DE RANDONNEURS MONDIAUX 200KM DOMBES REVERMONT</t>
  </si>
  <si>
    <t>Hors club : RANDONNEE DOMBES REVERMONT</t>
  </si>
  <si>
    <t>"&lt;div style=""position: relative; padding-bottom: 75%; height: 0; overflow: hidden;""&gt;&lt;iframe allowfullscreen="""" frameborder=""0"" scrolling=""no"" src= ""https://www.openrunner.com/route/10907762/embed/fr/78644a52524233556371624b6f7a6d73304e444458576e365149416e416e704e646d506e594e416c4537633d3a3a11ef62fb7c1b426e6acc7b7467a623c6"" style="" border:0 ;position: absolute ; top: 0; left: 0; width: 100%; height: 100%;""&gt;&lt;/iframe&gt;&lt;/div&gt;
"</t>
  </si>
  <si>
    <t>"&lt;div style=""position: relative; padding-bottom: 75%; height: 0; overflow: hidden;""&gt;&lt;iframe allowfullscreen="""" frameborder=""0"" scrolling=""no"" src= ""https://www.openrunner.com/route/6989290/embed/fr/4d334e483762794538515041736a643477586439336d78737877685442324579736475772b4c5157734b773d3a3a87e784896cebb9548226ca6076c29777"" style="" border:0 ;position: absolute ; top: 0; left: 0; width: 100%; height: 100%;""&gt;&lt;/iframe&gt;&lt;/div&gt;
"</t>
  </si>
  <si>
    <t>"&lt;div style=""position: relative; padding-bottom: 75%; height: 0; overflow: hidden;""&gt;&lt;iframe allowfullscreen="""" frameborder=""0"" scrolling=""no"" src= ""https://www.openrunner.com/embed/4c5269544b466d772b6d42596c7154454a4c352f673738384f5a2b4a6a73587870506c75796f6b507274553d3a3a6f1bab4689ef817f61b02fddd68a4aa2?unit=metric"" style="" border:0 ;position: absolute ; top: 0; left: 0; width: 100%; height: 100%;""&gt;&lt;/iframe&gt;&lt;/div&gt;
"</t>
  </si>
  <si>
    <t>"&lt;div style=""position: relative; padding-bottom: 75%; height: 0; overflow: hidden;""&gt;&lt;iframe allowfullscreen="""" frameborder=""0"" scrolling=""no"" src= ""https://www.openrunner.com/embed/41455577463458686c4c4174706b4e5273646b49514e377a67532b6d6c342b6661707539666b716e5554633d3a3a96379ecc6d70f2fce56c85750e13e394?unit=metric"" style="" border:0 ;position: absolute ; top: 0; left: 0; width: 100%; height: 100%;""&gt;&lt;/iframe&gt;&lt;/div&gt;
"</t>
  </si>
  <si>
    <t>Hors club : RANDONNEE  BRESSE  REVERMONT</t>
  </si>
  <si>
    <t>Hors club : TRENTIEME RANDONNEE DES LACS EN BUGEY</t>
  </si>
  <si>
    <t>"&lt;div style=""position: relative; padding-bottom: 75%; height: 0; overflow: hidden;""&gt;&lt;iframe allowfullscreen="""" frameborder=""0"" scrolling=""no"" src= ""https://www.openrunner.com/route/10907774/embed/fr/554f3731386f4841366a4634784c307367656b41373436637a354a4635444d41466b4353755064665374773d3a3a2b0786f2acc10f84db0b18554c3522b8"" style="" border:0 ;position: absolute ; top: 0; left: 0; width: 100%; height: 100%;""&gt;&lt;/iframe&gt;&lt;/div&gt;
"</t>
  </si>
  <si>
    <t>"&lt;div style=""position: relative; padding-bottom: 75%; height: 0; overflow: hidden;""&gt;&lt;iframe allowfullscreen="""" frameborder=""0"" scrolling=""no"" src= ""https://www.openrunner.com/route/5715644/embed/fr/43643266306e5132525633366d4b746849534b58766e714c6d66355472346d7a54344c4e694c6a54456b413d3a3a2569a794a9ea143b740bd7ba79c82f46"" style="" border:0 ;position: absolute ; top: 0; left: 0; width: 100%; height: 100%;""&gt;&lt;/iframe&gt;&lt;/div&gt;
"</t>
  </si>
  <si>
    <t>Hors club : Rando la Flaceenne</t>
  </si>
  <si>
    <t>"&lt;div style=""position: relative; padding-bottom: 75%; height: 0; overflow: hidden;""&gt;&lt;iframe allowfullscreen="""" frameborder=""0"" scrolling=""no"" src= ""https://www.openrunner.com/route/10869115/embed/fr/364146652f2b57376b4251364b6c444f4d2b483357657631337471364638506177415136713250725835733d3a3abcd385630fee74e6b6195cd2e9030dbf"" style="" border:0 ;position: absolute ; top: 0; left: 0; width: 100%; height: 100%;""&gt;&lt;/iframe&gt;&lt;/div&gt;
"</t>
  </si>
  <si>
    <t>"&lt;div style=""position: relative; padding-bottom: 75%; height: 0; overflow: hidden;""&gt;&lt;iframe allowfullscreen="""" frameborder=""0"" scrolling=""no"" src= ""https://www.openrunner.com/route/6977275/embed/fr/35683250556a7971573566416f2b54635a2f556746746d35714a4f654b504d54595a30755938546b2b6f6b3d3a3ad16c29b654811c69cd7760c31e0f851e"" style="" border:0 ;position: absolute ; top: 0; left: 0; width: 100%; height: 100%;""&gt;&lt;/iframe&gt;&lt;/div&gt;
"</t>
  </si>
  <si>
    <t>Hors club : Rand hopital du Haut-Bugey</t>
  </si>
  <si>
    <t>"&lt;div style=""position: relative; padding-bottom: 75%; height: 0; overflow: hidden;""&gt;&lt;iframe allowfullscreen="""" frameborder=""0"" scrolling=""no"" src= ""https://www.openrunner.com/route/9414839/embed/fr/364f584a576734424c51682f674841585835773934716f617466744f716b44492b386a6b4f55496a7568413d3a3ae41867420b34b8d2fa2c8fcec19fefa9"" style="" border:0 ;position: absolute ; top: 0; left: 0; width: 100%; height: 100%;""&gt;&lt;/iframe&gt;&lt;/div&gt;
"</t>
  </si>
  <si>
    <t>"&lt;div style=""position: relative; padding-bottom: 75%; height: 0; overflow: hidden;""&gt;&lt;iframe allowfullscreen="""" frameborder=""0"" scrolling=""no"" src= ""https://www.openrunner.com/route/5677088/embed/fr/437862785276494f424d5044474f563678465277694c54596d497947727775316f34764536473867776a383d3a3a2f70b72d5a9ca32e149230b125de36a8"" style="" border:0 ;position: absolute ; top: 0; left: 0; width: 100%; height: 100%;""&gt;&lt;/iframe&gt;&lt;/div&gt;
"</t>
  </si>
  <si>
    <t>Hors club : RANDONNEE CYCLO-BRESSE BUGEY 2024</t>
  </si>
  <si>
    <t>Hors club : RALLYE DE L ASCENSION LE 9 MAI 2024</t>
  </si>
  <si>
    <t>Hors club : Rallye des Monts du Clunysois</t>
  </si>
  <si>
    <t>"&lt;div style=""position: relative; padding-bottom: 75%; height: 0; overflow: hidden;""&gt;&lt;iframe allowfullscreen="""" frameborder=""0"" scrolling=""no"" src= ""https://www.openrunner.com/embed/6b7947532f384b2b454234554f664336736e622b4c436a5662473645424b706b4447307a7a6533693263553d3a3a1ac2cf34bcc96b16a5ab4238480051d6?unit=metric"" style="" border:0 ;position: absolute ; top: 0; left: 0; width: 100%; height: 100%;""&gt;&lt;/iframe&gt;&lt;/div&gt;
"</t>
  </si>
  <si>
    <t>"&lt;div style=""position: relative; padding-bottom: 75%; height: 0; overflow: hidden;""&gt;&lt;iframe allowfullscreen="""" frameborder=""0"" scrolling=""no"" src= ""https://www.openrunner.com/route/10478325/embed/fr/714e766c5179367534456b6962416178587678793541617a335733454142594d584e6f79545246394c59733d3a3a559f0f604a5a4340b1aa80768073d707"" style="" border:0 ;position: absolute ; top: 0; left: 0; width: 100%; height: 100%;""&gt;&lt;/iframe&gt;&lt;/div&gt;
"</t>
  </si>
  <si>
    <t>"&lt;div style=""position: relative; padding-bottom: 75%; height: 0; overflow: hidden;""&gt;&lt;iframe allowfullscreen="""" frameborder=""0"" scrolling=""no"" src= ""https://www.openrunner.com/route/9887307/embed/fr/4b5073385a61427855585652515370453451344f704636462f756e6c745a577a43776342706f45757166383d3a3a893bf6f6a97d7cdd3a8e9f50797ea9cd"" style="" border:0 ;position: absolute ; top: 0; left: 0; width: 100%; height: 100%;""&gt;&lt;/iframe&gt;&lt;/div&gt;
"</t>
  </si>
  <si>
    <t>"&lt;div style=""position: relative; padding-bottom: 75%; height: 0; overflow: hidden;""&gt;&lt;iframe allowfullscreen="""" frameborder=""0"" scrolling=""no"" src= ""https://www.openrunner.com/route/9415007/embed/fr/454b34696c707856723070372b792b733375416e4459672f78494351517a555766747a396b68724b4f4b733d3a3affa71686fadf9c53a3ae5586fa02e87e"" style="" border:0 ;position: absolute ; top: 0; left: 0; width: 100%; height: 100%;""&gt;&lt;/iframe&gt;&lt;/div&gt;
"</t>
  </si>
  <si>
    <t>"&lt;div style=""position: relative; padding-bottom: 75%; height: 0; overflow: hidden;""&gt;&lt;iframe allowfullscreen="""" frameborder=""0"" scrolling=""no"" src= ""https://www.openrunner.com/route/7002664/embed/fr/454447774d7834416d6254566b727a4d5373627536765a393754466d743033343651373070714c737053553d3a3a761ca0e24cdf53f36cb41bafd2e48595"" style="" border:0 ;position: absolute ; top: 0; left: 0; width: 100%; height: 100%;""&gt;&lt;/iframe&gt;&lt;/div&gt;
"</t>
  </si>
  <si>
    <t>"&lt;div style=""position: relative; padding-bottom: 75%; height: 0; overflow: hidden;""&gt;&lt;iframe allowfullscreen="""" frameborder=""0"" scrolling=""no"" src= ""https://www.openrunner.com/route/5686974/embed/fr/665a716f5456523445584762342b4f674f30492f36514d2b76772f754c332b38376b7049506a61427643343d3a3a28e2bf53d30ec188237ba9d48a843a43"" style="" border:0 ;position: absolute ; top: 0; left: 0; width: 100%; height: 100%;""&gt;&lt;/iframe&gt;&lt;/div&gt;
"</t>
  </si>
  <si>
    <t>"&lt;div style=""position: relative; padding-bottom: 75%; height: 0; overflow: hidden;""&gt;&lt;iframe allowfullscreen="""" frameborder=""0"" scrolling=""no"" src= ""https://www.openrunner.com/route/4721197/embed/fr/4c6b4e7974693544476757486b69616e7866344c707152456e2f704a31563739376a3158714b52394167453d3a3a3c36ad57077d00498965b22db6529e7a"" style="" border:0 ;position: absolute ; top: 0; left: 0; width: 100%; height: 100%;""&gt;&lt;/iframe&gt;&lt;/div&gt;
"</t>
  </si>
  <si>
    <t>"&lt;div style=""position: relative; padding-bottom: 75%; height: 0; overflow: hidden;""&gt;&lt;iframe allowfullscreen="""" frameborder=""0"" scrolling=""no"" src= ""https://www.openrunner.com/route/10868976/embed/fr/4c78417336774f496a5042376a475139722b4844746f703476574d4b346f75646b4e626861524c582b38593d3a3ab2a22940b27e3ad27e1bff618c1cfd19"" style="" border:0 ;position: absolute ; top: 0; left: 0; width: 100%; height: 100%;""&gt;&lt;/iframe&gt;&lt;/div&gt;
"</t>
  </si>
  <si>
    <t>"&lt;div style=""position: relative; padding-bottom: 75%; height: 0; overflow: hidden;""&gt;&lt;iframe allowfullscreen="""" frameborder=""0"" scrolling=""no"" src= ""https://www.openrunner.com/route/6981417/embed/fr/54314e6c5041423457645a4842376e485775712f7158612b49726d303133473335326278666539493565773d3a3a39a6245a8fc7da5a6f188b0a2acf106f"" style="" border:0 ;position: absolute ; top: 0; left: 0; width: 100%; height: 100%;""&gt;&lt;/iframe&gt;&lt;/div&gt;
"</t>
  </si>
  <si>
    <t>"&lt;div style=""position: relative; padding-bottom: 75%; height: 0; overflow: hidden;""&gt;&lt;iframe allowfullscreen="""" frameborder=""0"" scrolling=""no"" src= ""https://www.openrunner.com/route/10907651/embed/fr/624b3962536e714f5544614b4f766c46485644463444514b73544a516c5531666d546e4575786a642f4c553d3a3ada51f2edec288bbf05ce7aaafa9ec347"" style="" border:0 ;position: absolute ; top: 0; left: 0; width: 100%; height: 100%;""&gt;&lt;/iframe&gt;&lt;/div&gt;
"</t>
  </si>
  <si>
    <t>"&lt;div style=""position: relative; padding-bottom: 75%; height: 0; overflow: hidden;""&gt;&lt;iframe allowfullscreen="""" frameborder=""0"" scrolling=""no"" src= ""https://www.openrunner.com/route/6866144/embed/fr/7654696d342b4b2f6f4b63616b6e6e64515337775171564b6c553348376d656b4f42342b46702f6353776f3d3a3a4d2783be43216fa0608209bce44f4ea3"" style="" border:0 ;position: absolute ; top: 0; left: 0; width: 100%; height: 100%;""&gt;&lt;/iframe&gt;&lt;/div&gt;
"</t>
  </si>
  <si>
    <t>Hors club : LA DOMBES COTIERE</t>
  </si>
  <si>
    <t>Hors club : Matinee cycliste en terre des Brouilly</t>
  </si>
  <si>
    <t>"&lt;div style=""position: relative; padding-bottom: 75%; height: 0; overflow: hidden;""&gt;&lt;iframe allowfullscreen="""" frameborder=""0"" scrolling=""no"" src= ""https://www.openrunner.com/route/12227527/embed/fr/616b4d77555a7648564e614b61673561467741716c5938362b7139726365327a6b6e7439776a4b2b372b733d3a3aef4472e8d543d340eba84e01625ba571"" style="" border:0 ;position: absolute ; top: 0; left: 0; width: 100%; height: 100%;""&gt;&lt;/iframe&gt;&lt;/div&gt;
"</t>
  </si>
  <si>
    <t>"&lt;div style=""position: relative; padding-bottom: 75%; height: 0; overflow: hidden;""&gt;&lt;iframe allowfullscreen="""" frameborder=""0"" scrolling=""no"" src= ""https://www.openrunner.com/route/9414172/embed/fr/7a57324a4764374f3058663348366c66526e716a62366f39435543616c723968772b6c4c77566f692b596b3d3a3ac1dde8b495de820126104135978f2185"" style="" border:0 ;position: absolute ; top: 0; left: 0; width: 100%; height: 100%;""&gt;&lt;/iframe&gt;&lt;/div&gt;
"</t>
  </si>
  <si>
    <t>"&lt;div style=""position: relative; padding-bottom: 75%; height: 0; overflow: hidden;""&gt;&lt;iframe allowfullscreen="""" frameborder=""0"" scrolling=""no"" src= ""https://www.openrunner.com/route/6996173/embed/fr/32475a31633136345046454c437a6d495144794f667473393862484d524f4a434b423834742b446d7255493d3a3a169798b079d684313616c6c8688f30b4"" style="" border:0 ;position: absolute ; top: 0; left: 0; width: 100%; height: 100%;""&gt;&lt;/iframe&gt;&lt;/div&gt;
"</t>
  </si>
  <si>
    <t>Hors club : VILLIBADOISE</t>
  </si>
  <si>
    <t>Hors club : 40EME RALLYE AMI CYCLO</t>
  </si>
  <si>
    <t>Hors club : OCTOCOTE</t>
  </si>
  <si>
    <t>"&lt;div style=""position: relative; padding-bottom: 75%; height: 0; overflow: hidden;""&gt;&lt;iframe allowfullscreen="""" frameborder=""0"" scrolling=""no"" src= ""https://www.openrunner.com/route/11860854/embed/fr/38656656486f31794a68384c6e705865414431334d32526b4c524e577464684d2b33654b335661723839633d3a3ae40c62d562ac8db9e602130f334cec4c"" style="" border:0 ;position: absolute ; top: 0; left: 0; width: 100%; height: 100%;""&gt;&lt;/iframe&gt;&lt;/div&gt;
"</t>
  </si>
  <si>
    <t>"&lt;div style=""position: relative; padding-bottom: 75%; height: 0; overflow: hidden;""&gt;&lt;iframe allowfullscreen="""" frameborder=""0"" scrolling=""no"" src= ""https://www.openrunner.com/route/10907640/embed/fr/674e34426c57764754536f43386d4f32584367443334557634305145746d36564d7564476364524e344c493d3a3aa4a34517c38fd27f43ec86a18a0b8b18"" style="" border:0 ;position: absolute ; top: 0; left: 0; width: 100%; height: 100%;""&gt;&lt;/iframe&gt;&lt;/div&gt;
"</t>
  </si>
  <si>
    <t>"&lt;div style=""position: relative; padding-bottom: 75%; height: 0; overflow: hidden;""&gt;&lt;iframe allowfullscreen="""" frameborder=""0"" scrolling=""no"" src= ""https://www.openrunner.com/route/5153455/embed/fr/6d4861626c425359796531755661655278742b70693341302b6746634e464663396171326f47365251434d3d3a3a6414f97309318610cfb06f4617016964"" style="" border:0 ;position: absolute ; top: 0; left: 0; width: 100%; height: 100%;""&gt;&lt;/iframe&gt;&lt;/div&gt;
"</t>
  </si>
  <si>
    <t>Hors club : LA SAINT MAURICE</t>
  </si>
  <si>
    <t>Hors club : LA VELOZANNAISE</t>
  </si>
  <si>
    <t>"&lt;div style=""position: relative; padding-bottom: 75%; height: 0; overflow: hidden;""&gt;&lt;iframe allowfullscreen="""" frameborder=""0"" scrolling=""no"" src= ""https://www.openrunner.com/route/6994184/embed/fr/52776a70636532596153656245617653627a567632452b343078786e786d524d7542634f713855643466773d3a3af5b45187ab49a5a2aca0197fdce651d7"" style="" border:0 ;position: absolute ; top: 0; left: 0; width: 100%; height: 100%;""&gt;&lt;/iframe&gt;&lt;/div&gt;
"</t>
  </si>
  <si>
    <t>"&lt;div style=""position: relative; padding-bottom: 75%; height: 0; overflow: hidden;""&gt;&lt;iframe allowfullscreen="""" frameborder=""0"" scrolling=""no"" src= ""https://www.openrunner.com/route/8172820/embed/fr/4e794b6e514a54465661466b4c327962373674462b41656e4b6639425a486f48734e4a69336d42345279383d3a3a9697aabcf4cae01ae7adc2e4e3fb3972"" style="" border:0 ;position: absolute ; top: 0; left: 0; width: 100%; height: 100%;""&gt;&lt;/iframe&gt;&lt;/div&gt;
"</t>
  </si>
  <si>
    <t>"&lt;div style=""position: relative; padding-bottom: 75%; height: 0; overflow: hidden;""&gt;&lt;iframe allowfullscreen="""" frameborder=""0"" scrolling=""no"" src= ""https://www.openrunner.com/route/6988258/embed/fr/4b6d304e6161554143485630705051634f4a306f4466493573655155676f2b534e755956515635356931383d3a3a2837569b721aa00e4437416d4c893ee7"" style="" border:0 ;position: absolute ; top: 0; left: 0; width: 100%; height: 100%;""&gt;&lt;/iframe&gt;&lt;/div&gt;
"</t>
  </si>
  <si>
    <t>"&lt;div style=""position: relative; padding-bottom: 75%; height: 0; overflow: hidden;""&gt;&lt;iframe allowfullscreen="""" frameborder=""0"" scrolling=""no"" src= ""https://www.openrunner.com/route/10907603/embed/fr/356a53637151627745353142687769585163494e2b3846346e6748416d6d795a412b2b67674376623072733d3a3ab3edb31d2d088efea91b4043f38a2e2b"" style="" border:0 ;position: absolute ; top: 0; left: 0; width: 100%; height: 100%;""&gt;&lt;/iframe&gt;&lt;/div&gt;
"</t>
  </si>
  <si>
    <t>"&lt;div style=""position: relative; padding-bottom: 75%; height: 0; overflow: hidden;""&gt;&lt;iframe allowfullscreen="""" frameborder=""0"" scrolling=""no"" src= ""https://www.openrunner.com/route/6988359/embed/fr/44597773676a7831775167634466564a4d354e43584853476e51584672594e676a6f525479436f6f5446553d3a3a3ceb19cd73029f79a2684efbb9316139"" style="" border:0 ;position: absolute ; top: 0; left: 0; width: 100%; height: 100%;""&gt;&lt;/iframe&gt;&lt;/div&gt;
"</t>
  </si>
  <si>
    <t>"&lt;div style=""position: relative; padding-bottom: 75%; height: 0; overflow: hidden;""&gt;&lt;iframe allowfullscreen="""" frameborder=""0"" scrolling=""no"" src= ""https://www.openrunner.com/route/10907697/embed/fr/42304f2b59783950316e68684b4442323879725a5944752b51456a2b6b33364f69636f43684171617837733d3a3af42bddf84b2257d296530a22f869dda1"" style="" border:0 ;position: absolute ; top: 0; left: 0; width: 100%; height: 100%;""&gt;&lt;/iframe&gt;&lt;/div&gt;
"</t>
  </si>
  <si>
    <t>"&lt;div style=""position: relative; padding-bottom: 75%; height: 0; overflow: hidden;""&gt;&lt;iframe allowfullscreen="""" frameborder=""0"" scrolling=""no"" src= ""https://www.openrunner.com/route/6883415/embed/fr/71706f30734a7a6c62303136744342734530686a596a5a456d2f74344a647051626977364f65704e524d673d3a3aa95075118787e0d9b027e35ef8a5e47f"" style="" border:0 ;position: absolute ; top: 0; left: 0; width: 100%; height: 100%;""&gt;&lt;/iframe&gt;&lt;/div&gt;
"</t>
  </si>
  <si>
    <t>"&lt;div style=""position: relative; padding-bottom: 75%; height: 0; overflow: hidden;""&gt;&lt;iframe allowfullscreen="""" frameborder=""0"" scrolling=""no"" src= ""https://www.openrunner.com/embed/687a7277637036492b777958772f4865797053395370755867316f58477732584d346c2b4b2f4a4f4641343d3a3a087e8c835dae56e3f302cd1bc68cfab0"" style="" border:0 ;position: absolute ; top: 0; left: 0; width: 100%; height: 100%;""&gt;&lt;/iframe&gt;&lt;/div&gt;
"</t>
  </si>
  <si>
    <t>"&lt;div style=""position: relative; padding-bottom: 75%; height: 0; overflow: hidden;""&gt;&lt;iframe allowfullscreen="""" frameborder=""0"" scrolling=""no"" src= ""https://www.openrunner.com/embed/56642b2b4b7761484d46427143783371725535526d74796b6635675963456f2f6d4f71464a476a35644c673d3a3aaed5a7dd2971a0d3c94c135240262c2f"" style="" border:0 ;position: absolute ; top: 0; left: 0; width: 100%; height: 100%;""&gt;&lt;/iframe&gt;&lt;/div&gt;
"</t>
  </si>
  <si>
    <t>"&lt;div style=""position: relative; padding-bottom: 75%; height: 0; overflow: hidden;""&gt;&lt;iframe allowfullscreen="""" frameborder=""0"" scrolling=""no"" src= ""https://www.openrunner.com/route/10907688/embed/fr/6c7759332b514c31364e42485369744370457173453263796d7830306b744f596e5a766b42525a7878486b3d3a3adffb752b81c83441cf52ec5fc6cc7e8e"" style="" border:0 ;position: absolute ; top: 0; left: 0; width: 100%; height: 100%;""&gt;&lt;/iframe&gt;&lt;/div&gt;
"</t>
  </si>
  <si>
    <t>"&lt;div style=""position: relative; padding-bottom: 75%; height: 0; overflow: hidden;""&gt;&lt;iframe allowfullscreen="""" frameborder=""0"" scrolling=""no"" src= ""https://www.openrunner.com/route/6974074/embed/fr/4e696b4c63394e4757414f3168504e6663333333454177365a2b6c3578334e63364f3968534f6d656573383d3a3aa64b425dbab70932bd0660257570bcf8"" style="" border:0 ;position: absolute ; top: 0; left: 0; width: 100%; height: 100%;""&gt;&lt;/iframe&gt;&lt;/div&gt;
"</t>
  </si>
  <si>
    <t>"&lt;div style=""position: relative; padding-bottom: 75%; height: 0; overflow: hidden;""&gt;&lt;iframe allowfullscreen="""" frameborder=""0"" scrolling=""no"" src= ""https://www.openrunner.com/embed/4b544f6c69326546436373586d394c495031434b4169704a45324c6d6c61524549476d494759344347396f3d3a3a7c120024507fe5bdf593a20e8573c2ca"" style="" border:0 ;position: absolute ; top: 0; left: 0; width: 100%; height: 100%;""&gt;&lt;/iframe&gt;&lt;/div&gt;
"</t>
  </si>
  <si>
    <t>"&lt;div style=""position: relative; padding-bottom: 75%; height: 0; overflow: hidden;""&gt;&lt;iframe allowfullscreen="""" frameborder=""0"" scrolling=""no"" src= ""https://www.openrunner.com/embed/4d77595345596a31354936445778516558434468573034755131434c65576c6c6b7446562f43614e62376f3d3a3ad02ee150cc9f81f90de8e48d0eaac35d"" style="" border:0 ;position: absolute ; top: 0; left: 0; width: 100%; height: 100%;""&gt;&lt;/iframe&gt;&lt;/div&gt;
"</t>
  </si>
  <si>
    <t>"&lt;div style=""position: relative; padding-bottom: 75%; height: 0; overflow: hidden;""&gt;&lt;iframe allowfullscreen="""" frameborder=""0"" scrolling=""no"" src= ""https://www.openrunner.com/route/10869055/embed/fr/7430674253787846727863466f4a6a79523030484d4e6671484338596b617863736c6f6e59434755356e673d3a3a8464b7107447fd678bec18555e0e4703"" style="" border:0 ;position: absolute ; top: 0; left: 0; width: 100%; height: 100%;""&gt;&lt;/iframe&gt;&lt;/div&gt;
"</t>
  </si>
  <si>
    <t>"&lt;div style=""position: relative; padding-bottom: 75%; height: 0; overflow: hidden;""&gt;&lt;iframe allowfullscreen="""" frameborder=""0"" scrolling=""no"" src= ""https://www.openrunner.com/route/5715626/embed/fr/4a6c766c5973555873386c6876797a6636626e635a377a4355756c3554596e6c6e7a59364c5632796364733d3a3af2c682ab3f0c751ce255f062d0b71cec"" style="" border:0 ;position: absolute ; top: 0; left: 0; width: 100%; height: 100%;""&gt;&lt;/iframe&gt;&lt;/div&gt;
"</t>
  </si>
  <si>
    <t>"&lt;div style=""position: relative; padding-bottom: 75%; height: 0; overflow: hidden;""&gt;&lt;iframe allowfullscreen="""" frameborder=""0"" scrolling=""no"" src= ""https://www.openrunner.com/route/9415557/embed/fr/6a34766354394c315658716f48426d646e6932372f486c62467377306262466363327874616d49435546673d3a3a271416f3edca8e55831e4056142061b9"" style="" border:0 ;position: absolute ; top: 0; left: 0; width: 100%; height: 100%;""&gt;&lt;/iframe&gt;&lt;/div&gt;
"</t>
  </si>
  <si>
    <t>"&lt;div style=""position: relative; padding-bottom: 75%; height: 0; overflow: hidden;""&gt;&lt;iframe allowfullscreen="""" frameborder=""0"" scrolling=""no"" src= ""https://www.openrunner.com/route/4820688/embed/fr/4339594f644c31756a733758574934766f7a78505741775373394c706149372b7239612b34444e4f6342553d3a3a6c724a1dd6863e1d03eb1553da29f21b"" style="" border:0 ;position: absolute ; top: 0; left: 0; width: 100%; height: 100%;""&gt;&lt;/iframe&gt;&lt;/div&gt;
"</t>
  </si>
  <si>
    <t>"&lt;div style=""position: relative; padding-bottom: 75%; height: 0; overflow: hidden;""&gt;&lt;iframe allowfullscreen="""" frameborder=""0"" scrolling=""no"" src= ""https://www.openrunner.com/route/6988108/embed/fr/636365416278355244626e772f714d576d58336e5451373965784c2f676e61714c386b6a436534553339673d3a3a87b122aa53a2e17561e458c0936ba001"" style="" border:0 ;position: absolute ; top: 0; left: 0; width: 100%; height: 100%;""&gt;&lt;/iframe&gt;&lt;/div&gt;
"</t>
  </si>
  <si>
    <t>Hors club : LA VILLARDOISE</t>
  </si>
  <si>
    <t>"&lt;div style=""position: relative; padding-bottom: 75%; height: 0; overflow: hidden;""&gt;&lt;iframe allowfullscreen="""" frameborder=""0"" scrolling=""no"" src= ""https://www.openrunner.com/embed/7078637245597965665667663137456b6d4e7439726b7046336f5065756574525172795836426b796b61633d3a3ac6a0c86a8038b32e92bdc13dc8aa0806"" style="" border:0 ;position: absolute ; top: 0; left: 0; width: 100%; height: 100%;""&gt;&lt;/iframe&gt;&lt;/div&gt;
"</t>
  </si>
  <si>
    <t>"&lt;div style=""position: relative; padding-bottom: 75%; height: 0; overflow: hidden;""&gt;&lt;iframe allowfullscreen="""" frameborder=""0"" scrolling=""no"" src= ""https://www.openrunner.com/route/6995963/embed/fr/6b574e536658414c4b396b6257587945433032704355706e7a384b486c51525a397a4552704679625766303d3a3a53902f5bcb597733933ba492fed0d3aa"" style="" border:0 ;position: absolute ; top: 0; left: 0; width: 100%; height: 100%;""&gt;&lt;/iframe&gt;&lt;/div&gt;
"</t>
  </si>
  <si>
    <t>"&lt;div style=""position: relative; padding-bottom: 75%; height: 0; overflow: hidden;""&gt;&lt;iframe allowfullscreen="""" frameborder=""0"" scrolling=""no"" src= ""https://www.openrunner.com/route/10907709/embed/fr/62384832714d347965637a4e676755536a6a7a49434c4a336c726e4e5744596532506e47532f6a412f38513d3a3a0ca8b40a97a3ba00d8ad45102cfd23af"" style="" border:0 ;position: absolute ; top: 0; left: 0; width: 100%; height: 100%;""&gt;&lt;/iframe&gt;&lt;/div&gt;
"</t>
  </si>
  <si>
    <t>"&lt;div style=""position: relative; padding-bottom: 75%; height: 0; overflow: hidden;""&gt;&lt;iframe allowfullscreen="""" frameborder=""0"" scrolling=""no"" src= ""https://www.openrunner.com/route/6993649/embed/fr/78375353724b7a686e5546646949416977734b4568477a69747a376f642f55354f4c6f52484d48436e724d3d3a3ac63def2b000efc57a789cafc3c95dd33"" style="" border:0 ;position: absolute ; top: 0; left: 0; width: 100%; height: 100%;""&gt;&lt;/iframe&gt;&lt;/div&gt;
"</t>
  </si>
  <si>
    <t>"&lt;div style=""position: relative; padding-bottom: 75%; height: 0; overflow: hidden;""&gt;&lt;iframe allowfullscreen="""" frameborder=""0"" scrolling=""no"" src= ""https://www.openrunner.com/route/10869031/embed/fr/6379745a774e5372632b6879576b70526b6d6258577771374b747938554d436137313333614b343535516b3d3a3a74fbdffd65823e70539364b91da2ae96"" style="" border:0 ;position: absolute ; top: 0; left: 0; width: 100%; height: 100%;""&gt;&lt;/iframe&gt;&lt;/div&gt;
"</t>
  </si>
  <si>
    <t>"&lt;div style=""position: relative; padding-bottom: 75%; height: 0; overflow: hidden;""&gt;&lt;iframe allowfullscreen="""" frameborder=""0"" scrolling=""no"" src= ""https://www.openrunner.com/route/6988019/embed/fr/3144463261387877664d3870424532504e75504261346f53464d70734250494f7854305a503179484e39673d3a3a652793dc2e430c76fcd40f0933e95628"" style="" border:0 ;position: absolute ; top: 0; left: 0; width: 100%; height: 100%;""&gt;&lt;/iframe&gt;&lt;/div&gt;
"</t>
  </si>
  <si>
    <t>"&lt;div style=""position: relative; padding-bottom: 75%; height: 0; overflow: hidden;""&gt;&lt;iframe allowfullscreen="""" frameborder=""0"" scrolling=""no"" src= ""https://www.openrunner.com/route/7002558/embed/fr/725a735568763636622b48687633305a454b79647659316f545a484b414c384147623441374a58737665413d3a3a206c96269263f6204ace251928805e33"" style="" border:0 ;position: absolute ; top: 0; left: 0; width: 100%; height: 100%;""&gt;&lt;/iframe&gt;&lt;/div&gt;
"</t>
  </si>
  <si>
    <t>Hors club : matinee cycliste en terre des Brouilly</t>
  </si>
  <si>
    <t>"&lt;div style=""position: relative; padding-bottom: 75%; height: 0; overflow: hidden;""&gt;&lt;iframe allowfullscreen="""" frameborder=""0"" scrolling=""no"" src= ""https://www.openrunner.com/route/9414972/embed/fr/314e2b6e374148746a713755494d464f2f385152703042455666475670704672554b59782b5a3034316e553d3a3a90e92d3c06a6c714f3379684235277b1"" style="" border:0 ;position: absolute ; top: 0; left: 0; width: 100%; height: 100%;""&gt;&lt;/iframe&gt;&lt;/div&gt;
"</t>
  </si>
  <si>
    <t>"&lt;div style=""position: relative; padding-bottom: 75%; height: 0; overflow: hidden;""&gt;&lt;iframe allowfullscreen="""" frameborder=""0"" scrolling=""no"" src= ""https://www.openrunner.com/route/4864571/embed/fr/413232445a31454846573732676c4c594637374e78626f52595a2f4835646b483058336e6d516d4638646f3d3a3ad63d2c018ef3f25c95dafa59d318da96"" style="" border:0 ;position: absolute ; top: 0; left: 0; width: 100%; height: 100%;""&gt;&lt;/iframe&gt;&lt;/div&gt;
"</t>
  </si>
  <si>
    <t>"&lt;div style=""position: relative; padding-bottom: 75%; height: 0; overflow: hidden;""&gt;&lt;iframe allowfullscreen="""" frameborder=""0"" scrolling=""no"" src= ""https://www.openrunner.com/route/10868880/embed/fr/31394c356451337849787943573479412f516f4655536c6f494347364358797053466f7037512b434979343d3a3ab92afdb2e1a9c988ec4b2756b4a44e52"" style="" border:0 ;position: absolute ; top: 0; left: 0; width: 100%; height: 100%;""&gt;&lt;/iframe&gt;&lt;/div&gt;
"</t>
  </si>
  <si>
    <t>"&lt;div style=""position: relative; padding-bottom: 75%; height: 0; overflow: hidden;""&gt;&lt;iframe allowfullscreen="""" frameborder=""0"" scrolling=""no"" src= ""https://www.openrunner.com/route/4952426/embed/fr/707461545a45476d747252545778466e33315076396633564149384156334c46383379436c356d307365383d3a3a064e762211b4528a7c73e9f4cdd52657"" style="" border:0 ;position: absolute ; top: 0; left: 0; width: 100%; height: 100%;""&gt;&lt;/iframe&gt;&lt;/div&gt;
"</t>
  </si>
  <si>
    <t>"&lt;div style=""position: relative; padding-bottom: 75%; height: 0; overflow: hidden;""&gt;&lt;iframe allowfullscreen="""" frameborder=""0"" scrolling=""no"" src= ""https://www.openrunner.com/route/9402926/embed/fr/6c516943674a576c4a6247576c5072616d6a79617579392b6971625934786f766d63437a6761732f6c41673d3a3a5e55ef087583f25106a9949175bc4f02"" style="" border:0 ;position: absolute ; top: 0; left: 0; width: 100%; height: 100%;""&gt;&lt;/iframe&gt;&lt;/div&gt;
"</t>
  </si>
  <si>
    <t>"&lt;div style=""position: relative; padding-bottom: 75%; height: 0; overflow: hidden;""&gt;&lt;iframe allowfullscreen="""" frameborder=""0"" scrolling=""no"" src= ""https://www.openrunner.com/route/5714954/embed/fr/673977373741357771765a2b39713671683567513841306537746e2b7555306e48445949344270393255383d3a3a1b9332ef235ad19a18f1f324f21b7f82"" style="" border:0 ;position: absolute ; top: 0; left: 0; width: 100%; height: 100%;""&gt;&lt;/iframe&gt;&lt;/div&gt;
"</t>
  </si>
  <si>
    <t>"&lt;div style=""position: relative; padding-bottom: 75%; height: 0; overflow: hidden;""&gt;&lt;iframe allowfullscreen="""" frameborder=""0"" scrolling=""no"" src= ""https://www.openrunner.com/route/8167271/embed/fr/376b564769366457386d73444f52534c33784f6e4b776366677850314f61496f6935554c6d6644376a716f3d3a3ade041ac2f99c5be33256a6e5c410e1f6"" style="" border:0 ;position: absolute ; top: 0; left: 0; width: 100%; height: 100%;""&gt;&lt;/iframe&gt;&lt;/div&gt;
"</t>
  </si>
  <si>
    <t>"&lt;div style=""position: relative; padding-bottom: 75%; height: 0; overflow: hidden;""&gt;&lt;iframe allowfullscreen="""" frameborder=""0"" scrolling=""no"" src= ""https://www.openrunner.com/route/6977288/embed/fr/5132393446373358423559524b486d7932776b5973414f4b69555453306d705763694e4262302b6e366d553d3a3a63d7738c639a191af219eed283b5f3b4"" style="" border:0 ;position: absolute ; top: 0; left: 0; width: 100%; height: 100%;""&gt;&lt;/iframe&gt;&lt;/div&gt;
"</t>
  </si>
  <si>
    <t>"&lt;div style=""position: relative; padding-bottom: 75%; height: 0; overflow: hidden;""&gt;&lt;iframe allowfullscreen="""" frameborder=""0"" scrolling=""no"" src= ""https://www.openrunner.com/route/8170283/embed/fr/6f5161532f5a77492f65434a4e68475a365a59595670302b4e3949627a4750662f6b6f735267785a6f736b3d3a3a76e990ebd23516035d37537870abb40c"" style="" border:0 ;position: absolute ; top: 0; left: 0; width: 100%; height: 100%;""&gt;&lt;/iframe&gt;&lt;/div&gt;
"</t>
  </si>
  <si>
    <t>"&lt;div style=""position: relative; padding-bottom: 75%; height: 0; overflow: hidden;""&gt;&lt;iframe allowfullscreen="""" frameborder=""0"" scrolling=""no"" src= ""https://www.openrunner.com/route/5189238/embed/fr/73546c5847497a47767a6235754e42646e4866424645426d674442664c395a7549573531515a42516e73773d3a3a040f0654e18dcc80b0fcdb6e554983c7"" style="" border:0 ;position: absolute ; top: 0; left: 0; width: 100%; height: 100%;""&gt;&lt;/iframe&gt;&lt;/div&gt;
"</t>
  </si>
  <si>
    <t>Hors club : randonnee pour tous</t>
  </si>
  <si>
    <t>"&lt;div style=""position: relative; padding-bottom: 75%; height: 0; overflow: hidden;""&gt;&lt;iframe allowfullscreen="""" frameborder=""0"" scrolling=""no"" src= ""https://www.openrunner.com/route/12223463/embed/fr/307372633547343066376a4f356f634868664b6c5a72785a5a666d4161485241362b7034586e37643641553d3a3a7d40294ebb794187e18c73ee11c831bc"" style="" border:0 ;position: absolute ; top: 0; left: 0; width: 100%; height: 100%;""&gt;&lt;/iframe&gt;&lt;/div&gt;
"</t>
  </si>
  <si>
    <t>"&lt;div style=""position: relative; padding-bottom: 75%; height: 0; overflow: hidden;""&gt;&lt;iframe allowfullscreen="""" frameborder=""0"" scrolling=""no"" src= ""https://www.openrunner.com/route/12043477/embed/fr/47554657796c37634957583445504a5a2b7443677a4b676c65653439525a476f2b716e656432784a5549413d3a3ac5a266f9a22df7ba680ca37c687a7c8c"" style="" border:0 ;position: absolute ; top: 0; left: 0; width: 100%; height: 100%;""&gt;&lt;/iframe&gt;&lt;/div&gt;
"</t>
  </si>
  <si>
    <t>"&lt;div style=""position: relative; padding-bottom: 75%; height: 0; overflow: hidden;""&gt;&lt;iframe allowfullscreen="""" frameborder=""0"" scrolling=""no"" src= ""https://www.openrunner.com/route/4985733/embed/fr/6443774975304f74345970473544626e786e30756176377955556c5a33707148586f5a393047614a3477383d3a3a2c224314afe8754a5758217e4832c299"" style="" border:0 ;position: absolute ; top: 0; left: 0; width: 100%; height: 100%;""&gt;&lt;/iframe&gt;&lt;/div&gt;
"</t>
  </si>
  <si>
    <t>"&lt;div style=""position: relative; padding-bottom: 75%; height: 0; overflow: hidden;""&gt;&lt;iframe allowfullscreen="""" frameborder=""0"" scrolling=""no"" src= ""https://www.openrunner.com/route/5714928/embed/fr/5959314259335554734a46396945766777416c387834487a4a357233316c666278566c4a44673065746b303d3a3a4ba1a2838e5f170646398cc763186494"" style="" border:0 ;position: absolute ; top: 0; left: 0; width: 100%; height: 100%;""&gt;&lt;/iframe&gt;&lt;/div&gt;
"</t>
  </si>
  <si>
    <t>Hors club : La Stephanoise</t>
  </si>
  <si>
    <t>"&lt;div style=""position: relative; padding-bottom: 75%; height: 0; overflow: hidden;""&gt;&lt;iframe allowfullscreen="""" frameborder=""0"" scrolling=""no"" src= ""https://www.openrunner.com/route/6874751/embed/fr/786476317a614a6d43674b6f527777434b666e374865784b71624534506870744a523573433637304762673d3a3a3f07abe48b2c1b8eda7bf567be3615ce"" style="" border:0 ;position: absolute ; top: 0; left: 0; width: 100%; height: 100%;""&gt;&lt;/iframe&gt;&lt;/div&gt;
"</t>
  </si>
  <si>
    <t>"&lt;div style=""position: relative; padding-bottom: 75%; height: 0; overflow: hidden;""&gt;&lt;iframe allowfullscreen="""" frameborder=""0"" scrolling=""no"" src= ""https://www.openrunner.com/route/8166330/embed/fr/507a707236713939387731464a6d416b7a6e32485068414c49476b495a36554958304857556541377534593d3a3a811453ac3c0b6275a4d4095e575163d8"" style="" border:0 ;position: absolute ; top: 0; left: 0; width: 100%; height: 100%;""&gt;&lt;/iframe&gt;&lt;/div&gt;
"</t>
  </si>
  <si>
    <t>"&lt;div style=""position: relative; padding-bottom: 75%; height: 0; overflow: hidden;""&gt;&lt;iframe allowfullscreen="""" frameborder=""0"" scrolling=""no"" src= ""https://www.openrunner.com/route/10862728/embed/fr/39656c5547694f514753433866395835552b4b6c6474634f462b734d34306871454c6a374846414e646d553d3a3abfd45364d7832c34493d00fcb109d486"" style="" border:0 ;position: absolute ; top: 0; left: 0; width: 100%; height: 100%;""&gt;&lt;/iframe&gt;&lt;/div&gt;
"</t>
  </si>
  <si>
    <t>"&lt;div style=""position: relative; padding-bottom: 75%; height: 0; overflow: hidden;""&gt;&lt;iframe allowfullscreen="""" frameborder=""0"" scrolling=""no"" src= ""https://www.openrunner.com/route/6994001/embed/fr/6734574f436e396235534956704d72654a526633437a5445614778666475626c5239657043586f52594c773d3a3a3d0077a48822fa7a5bad8ee87598a266"" style="" border:0 ;position: absolute ; top: 0; left: 0; width: 100%; height: 100%;""&gt;&lt;/iframe&gt;&lt;/div&gt;
"</t>
  </si>
  <si>
    <t>"&lt;div style=""position: relative; padding-bottom: 75%; height: 0; overflow: hidden;""&gt;&lt;iframe allowfullscreen="""" frameborder=""0"" scrolling=""no"" src= ""https://www.openrunner.com/route/5720628/embed/fr/704752717163316f6345394730444d2f4f56484a4d4c30726933637866706f66747241507a303851484a673d3a3a461475b4d9fc6754a4718fa3f5fa8dbf"" style="" border:0 ;position: absolute ; top: 0; left: 0; width: 100%; height: 100%;""&gt;&lt;/iframe&gt;&lt;/div&gt;
"</t>
  </si>
  <si>
    <t>"&lt;div style=""position: relative; padding-bottom: 75%; height: 0; overflow: hidden;""&gt;&lt;iframe allowfullscreen="""" frameborder=""0"" scrolling=""no"" src= ""https://www.openrunner.com/route/8177794/embed/fr/4d7531535741523254322f5944393244653433644b4544665a72557a4c5a66305874514256726d35584b633d3a3a1ece90420d0dd8f1787d907abbdd4e2f"" style="" border:0 ;position: absolute ; top: 0; left: 0; width: 100%; height: 100%;""&gt;&lt;/iframe&gt;&lt;/div&gt;
"</t>
  </si>
  <si>
    <t>"&lt;div style=""position: relative; padding-bottom: 75%; height: 0; overflow: hidden;""&gt;&lt;iframe allowfullscreen="""" frameborder=""0"" scrolling=""no"" src= ""https://www.openrunner.com/route/10907748/embed/fr/6b554a746e2f6b6239756a4f413743744c424f4545396b5179666f2b4534596258576470356479594346303d3a3a37de8e251cfd332667fac8bd58bddf3d"" style="" border:0 ;position: absolute ; top: 0; left: 0; width: 100%; height: 100%;""&gt;&lt;/iframe&gt;&lt;/div&gt;
"</t>
  </si>
  <si>
    <t>"&lt;div style=""position: relative; padding-bottom: 75%; height: 0; overflow: hidden;""&gt;&lt;iframe allowfullscreen="""" frameborder=""0"" scrolling=""no"" src= ""https://www.openrunner.com/route/6973862/embed/fr/5733476d536c5764745642686c4a6156715956705179557a38494f35566b736a317863646b6a6f7a4c2f303d3a3aeeed0aea274e5f8d4e6b31963d97043e"" style="" border:0 ;position: absolute ; top: 0; left: 0; width: 100%; height: 100%;""&gt;&lt;/iframe&gt;&lt;/div&gt;
"</t>
  </si>
  <si>
    <t>Hors club : Sortie conviviale</t>
  </si>
  <si>
    <t>Hors club : Montee Concentration du Grand Colombier</t>
  </si>
  <si>
    <t>"&lt;div style=""position: relative; padding-bottom: 75%; height: 0; overflow: hidden;""&gt;&lt;iframe allowfullscreen="""" frameborder=""0"" scrolling=""no"" src= ""https://www.openrunner.com/route/8175399/embed/fr/3751455838364166524d7645504f354e52347a62467455576a6666647836436c41316949437049312f6d413d3a3abe7fb812a615ba95ede9a4c79bb7ebd5"" style="" border:0 ;position: absolute ; top: 0; left: 0; width: 100%; height: 100%;""&gt;&lt;/iframe&gt;&lt;/div&gt;
"</t>
  </si>
  <si>
    <t>"&lt;div style=""position: relative; padding-bottom: 75%; height: 0; overflow: hidden;""&gt;&lt;iframe allowfullscreen="""" frameborder=""0"" scrolling=""no"" src= ""https://www.openrunner.com/route/6973908/embed/fr/676a736a6e4865767a4d4c466c4e62304f757147472b426763494e6e343058774f59667752716e624373493d3a3a753f757eb8e73066aa52cea3ac3e1197"" style="" border:0 ;position: absolute ; top: 0; left: 0; width: 100%; height: 100%;""&gt;&lt;/iframe&gt;&lt;/div&gt;
"</t>
  </si>
  <si>
    <t>"&lt;div style=""position: relative; padding-bottom: 75%; height: 0; overflow: hidden;""&gt;&lt;iframe allowfullscreen="""" frameborder=""0"" scrolling=""no"" src= ""https://www.openrunner.com/route/5721636/embed/fr/514f54413379485771364237702b45726a7a7975306345414b79514247644255513262474c634e325557673d3a3a34b9cb5d6c84fcd47a5cb3293c86f9ea"" style="" border:0 ;position: absolute ; top: 0; left: 0; width: 100%; height: 100%;""&gt;&lt;/iframe&gt;&lt;/div&gt;
"</t>
  </si>
  <si>
    <t>"&lt;div style=""position: relative; padding-bottom: 75%; height: 0; overflow: hidden;""&gt;&lt;iframe allowfullscreen="""" frameborder=""0"" scrolling=""no"" src= ""https://www.openrunner.com/route/9414064/embed/fr/356e642f4c73776262446948396a59427459334f396b71666b5a483534477a5478326d597073566b6973493d3a3a7efb75cf5e291820eccde4a053ca72fb"" style="" border:0 ;position: absolute ; top: 0; left: 0; width: 100%; height: 100%;""&gt;&lt;/iframe&gt;&lt;/div&gt;
"</t>
  </si>
  <si>
    <t>Hors club : RANDONNEE DU CERDON - VALLEE DE L AIN</t>
  </si>
  <si>
    <t>"&lt;div style=""position: relative; padding-bottom: 75%; height: 0; overflow: hidden;""&gt;&lt;iframe allowfullscreen="""" frameborder=""0"" scrolling=""no"" src= ""https://www.openrunner.com/route/9395324/embed/fr/6a327266656b465355734b6465535443554c714c6d3236664345713577436b4b77554f7667503650434e553d3a3a24a8905e479fe6484ca31da88cf6f995"" style="" border:0 ;position: absolute ; top: 0; left: 0; width: 100%; height: 100%;""&gt;&lt;/iframe&gt;&lt;/div&gt;
"</t>
  </si>
  <si>
    <t>"&lt;div style=""position: relative; padding-bottom: 75%; height: 0; overflow: hidden;""&gt;&lt;iframe allowfullscreen="""" frameborder=""0"" scrolling=""no"" src= ""https://www.openrunner.com/route/6936979/embed/fr/475676354743536a474746706d344676387069344f5250457651374a38672f387a6471485a51657049626b3d3a3aa03b552d5300121cd794c0f1d30bd960"" style="" border:0 ;position: absolute ; top: 0; left: 0; width: 100%; height: 100%;""&gt;&lt;/iframe&gt;&lt;/div&gt;
"</t>
  </si>
  <si>
    <t>"&lt;div style=""position: relative; padding-bottom: 75%; height: 0; overflow: hidden;""&gt;&lt;iframe allowfullscreen="""" frameborder=""0"" scrolling=""no"" src= ""https://www.openrunner.com/route/10859041/embed/fr/5278744b7954526b37684b494e6a316c2b5762773734684553517a704a48774d724b594c7734355178504d3d3a3a3ee15162b7c6622725b7991c56ae2460"" style="" border:0 ;position: absolute ; top: 0; left: 0; width: 100%; height: 100%;""&gt;&lt;/iframe&gt;&lt;/div&gt;
"</t>
  </si>
  <si>
    <t>"&lt;div style=""position: relative; padding-bottom: 75%; height: 0; overflow: hidden;""&gt;&lt;iframe allowfullscreen="""" frameborder=""0"" scrolling=""no"" src= ""https://www.openrunner.com/route/4675673/embed/fr/4838356977636a4f3645796a785a4b41767a5a34783871584a6c3247326279542b4831747a5a71696254513d3a3a8be272da62f97342cb0bc52188ebcae9"" style="" border:0 ;position: absolute ; top: 0; left: 0; width: 100%; height: 100%;""&gt;&lt;/iframe&gt;&lt;/div&gt;
"</t>
  </si>
  <si>
    <t>Hors club : Matinee Cycliste en terre des Brouilly</t>
  </si>
  <si>
    <t>"&lt;div style=""position: relative; padding-bottom: 75%; height: 0; overflow: hidden;""&gt;&lt;iframe allowfullscreen="""" frameborder=""0"" scrolling=""no"" src= ""https://www.openrunner.com/route/8175498/embed/fr/624f586e6b67614f6f44577a533376726e7378555371686c61646c4b61754c6933686245354e6966736c6b3d3a3a625a823f0adafe57826df6f4e2d08dc0"" style="" border:0 ;position: absolute ; top: 0; left: 0; width: 100%; height: 100%;""&gt;&lt;/iframe&gt;&lt;/div&gt;
"</t>
  </si>
  <si>
    <t>"&lt;div style=""position: relative; padding-bottom: 75%; height: 0; overflow: hidden;""&gt;&lt;iframe allowfullscreen="""" frameborder=""0"" scrolling=""no"" src= ""https://www.openrunner.com/route/6973680/embed/fr/76656d6b536f6b466c754671356868687338347177706a6b6e34694f7363704f6376722f685a744c6d48673d3a3a7b4084d0ff9bada2d4198cffe4c4d0ff"" style="" border:0 ;position: absolute ; top: 0; left: 0; width: 100%; height: 100%;""&gt;&lt;/iframe&gt;&lt;/div&gt;
"</t>
  </si>
  <si>
    <t>"&lt;div style=""position: relative; padding-bottom: 75%; height: 0; overflow: hidden;""&gt;&lt;iframe allowfullscreen="""" frameborder=""0"" scrolling=""no"" src= ""https://www.openrunner.com/embed/5464355a32565145753476516e5a34544d6f694a6f4734795356676665672b4c4363492b2f637045586f673d3a3a112d118f74317ed38e1cf63284533aea?unit=metric"" style="" border:0 ;position: absolute ; top: 0; left: 0; width: 100%; height: 100%;""&gt;&lt;/iframe&gt;&lt;/div&gt;
"</t>
  </si>
  <si>
    <t>"&lt;div style=""position: relative; padding-bottom: 75%; height: 0; overflow: hidden;""&gt;&lt;iframe allowfullscreen="""" frameborder=""0"" scrolling=""no"" src= ""https://www.openrunner.com/embed/65636d676b674f6e72694a374f632f613943795972583858344345725267716d4d52394d554f6f4675434d3d3a3a025d17b1ba63f53a5203330c4f080cc7?unit=metric"" style="" border:0 ;position: absolute ; top: 0; left: 0; width: 100%; height: 100%;""&gt;&lt;/iframe&gt;&lt;/div&gt;
"</t>
  </si>
  <si>
    <t>Hors club : Rallye du Beaujolais Cyclo</t>
  </si>
  <si>
    <t>"&lt;div style=""position: relative; padding-bottom: 75%; height: 0; overflow: hidden;""&gt;&lt;iframe allowfullscreen="""" frameborder=""0"" scrolling=""no"" src= ""https://www.openrunner.com/route/7002464/embed/fr/39754d6c6551537a2f6c37494e643436424457732f6872566b4d4b37492b617a625a614c686844573338733d3a3a0321b77e5deccdc6c8d87554fcbca91f"" style="" border:0 ;position: absolute ; top: 0; left: 0; width: 100%; height: 100%;""&gt;&lt;/iframe&gt;&lt;/div&gt;
"</t>
  </si>
  <si>
    <t>"&lt;div style=""position: relative; padding-bottom: 75%; height: 0; overflow: hidden;""&gt;&lt;iframe allowfullscreen="""" frameborder=""0"" scrolling=""no"" src= ""https://www.openrunner.com/route/8175435/embed/fr/43394e2b4439464e525a4b756532703775445943514c444f6a7a4b6a316d792f59706e4b3332765a3151303d3a3acd9268861d1d8857e3571efe4d1023d2"" style="" border:0 ;position: absolute ; top: 0; left: 0; width: 100%; height: 100%;""&gt;&lt;/iframe&gt;&lt;/div&gt;
"</t>
  </si>
  <si>
    <t>"&lt;div style=""position: relative; padding-bottom: 75%; height: 0; overflow: hidden;""&gt;&lt;iframe allowfullscreen="""" frameborder=""0"" scrolling=""no"" src= ""https://www.openrunner.com/route/12227576/embed/fr/6e722f736962432f7665444c32626c627131514a6c2f396f516b36593442484a667a513661374c6e4232453d3a3a58431c5d76d039ee42a7f631a1cafcf0"" style="" border:0 ;position: absolute ; top: 0; left: 0; width: 100%; height: 100%;""&gt;&lt;/iframe&gt;&lt;/div&gt;
"</t>
  </si>
  <si>
    <t>Hors club : La Grand Margot</t>
  </si>
  <si>
    <t>Hors club : RALLYE DES MONTS D OR</t>
  </si>
  <si>
    <t>"&lt;div style=""position: relative; padding-bottom: 75%; height: 0; overflow: hidden;""&gt;&lt;iframe allowfullscreen="""" frameborder=""0"" scrolling=""no"" src= ""https://www.openrunner.com/route/8166250/embed/fr/4142657255797565717779687774685355416951554b7143666a5330663167482b754e53683069383758593d3a3a4314d3f888173fdb3739b6d567d14359"" style="" border:0 ;position: absolute ; top: 0; left: 0; width: 100%; height: 100%;""&gt;&lt;/iframe&gt;&lt;/div&gt;
"</t>
  </si>
  <si>
    <t>"&lt;div style=""position: relative; padding-bottom: 75%; height: 0; overflow: hidden;""&gt;&lt;iframe allowfullscreen="""" frameborder=""0"" scrolling=""no"" src= ""https://www.openrunner.com/route/5703079/embed/fr/3933664b473142455a70434a653934514154343848437232744f64362b576a52793762304c62416f436e6b3d3a3af0d472b4be7e4823a2c2534b188d7017"" style="" border:0 ;position: absolute ; top: 0; left: 0; width: 100%; height: 100%;""&gt;&lt;/iframe&gt;&lt;/div&gt;
"</t>
  </si>
  <si>
    <t>"&lt;div style=""position: relative; padding-bottom: 75%; height: 0; overflow: hidden;""&gt;&lt;iframe allowfullscreen="""" frameborder=""0"" scrolling=""no"" src= ""https://www.openrunner.com/route/12132146/embed/fr/6d2b3250354233646c386e75506c426546593562782f705a6e7452527535595445366f3059786b556a57453d3a3a69475d5d439fd7547c6ef2d16a024e4e"" style="" border:0 ;position: absolute ; top: 0; left: 0; width: 100%; height: 100%;""&gt;&lt;/iframe&gt;&lt;/div&gt;
"</t>
  </si>
  <si>
    <t>Hors club : RONDE DES  CLOCHERS</t>
  </si>
  <si>
    <t>"&lt;div style=""position: relative; padding-bottom: 75%; height: 0; overflow: hidden;""&gt;&lt;iframe allowfullscreen="""" frameborder=""0"" scrolling=""no"" src= ""https://www.openrunner.com/route/9392470/embed/fr/764274494e436e37744e584c70697839654b4f632b76636d67754c715a6a423642615643457458415a58383d3a3ad24780131257805432a14896d97af0d0"" style="" border:0 ;position: absolute ; top: 0; left: 0; width: 100%; height: 100%;""&gt;&lt;/iframe&gt;&lt;/div&gt;
"</t>
  </si>
  <si>
    <t>"&lt;div style=""position: relative; padding-bottom: 75%; height: 0; overflow: hidden;""&gt;&lt;iframe allowfullscreen="""" frameborder=""0"" scrolling=""no"" src= ""https://www.openrunner.com/route/5378625/embed/fr/466865396e59713168582b4f476e5852346472523046667146735a62594539624545674a4579755a374f593d3a3a797e2be8ea2177d9642b0d47ed5432f5"" style="" border:0 ;position: absolute ; top: 0; left: 0; width: 100%; height: 100%;""&gt;&lt;/iframe&gt;&lt;/div&gt;
"</t>
  </si>
  <si>
    <t>"&lt;div style=""position: relative; padding-bottom: 75%; height: 0; overflow: hidden;""&gt;&lt;iframe allowfullscreen="""" frameborder=""0"" scrolling=""no"" src= ""https://www.openrunner.com/route/9395131/embed/fr/6751337146526e41736373433273353069382b37612b3239554f59674d64644c6233434c5a515651586c303d3a3a17ee15604173f12cc49a37b5877b24e1"" style="" border:0 ;position: absolute ; top: 0; left: 0; width: 100%; height: 100%;""&gt;&lt;/iframe&gt;&lt;/div&gt;
"</t>
  </si>
  <si>
    <t>"&lt;div style=""position: relative; padding-bottom: 75%; height: 0; overflow: hidden;""&gt;&lt;iframe allowfullscreen="""" frameborder=""0"" scrolling=""no"" src= ""https://www.openrunner.com/route/5724174/embed/fr/4d76627545636539536a513841754644666e494874473474397373534a377775332f2b6d3767326b3350513d3a3a90d8144b709ad3d000582319c168f60a"" style="" border:0 ;position: absolute ; top: 0; left: 0; width: 100%; height: 100%;""&gt;&lt;/iframe&gt;&lt;/div&gt;
"</t>
  </si>
  <si>
    <t>Hors club : Transbeaujolaise</t>
  </si>
  <si>
    <t>Crottet</t>
  </si>
  <si>
    <t>Charnay</t>
  </si>
  <si>
    <t>Puissance moyenne en Watts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</si>
</sst>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 numFmtId="167" formatCode="[$-F800]dddd\,\ mmmm\ dd\,\ yyyy"/>
    <numFmt numFmtId="168" formatCode="[h]:mm:ss;@"/>
    <numFmt numFmtId="169" formatCode="h:mm;@"/>
    <numFmt numFmtId="170" formatCode="&quot;Vrai&quot;;&quot;Vrai&quot;;&quot;Faux&quot;"/>
    <numFmt numFmtId="171" formatCode="&quot;Actif&quot;;&quot;Actif&quot;;&quot;Inactif&quot;"/>
    <numFmt numFmtId="172" formatCode="[$€-2]\ #,##0.00_);[Red]\([$€-2]\ #,##0.00\)"/>
  </numFmts>
  <fonts count="64">
    <font>
      <sz val="10"/>
      <name val="Arial"/>
      <family val="0"/>
    </font>
    <font>
      <b/>
      <sz val="10"/>
      <name val="Arial"/>
      <family val="2"/>
    </font>
    <font>
      <b/>
      <sz val="8"/>
      <name val="Arial"/>
      <family val="2"/>
    </font>
    <font>
      <sz val="8"/>
      <name val="Arial"/>
      <family val="2"/>
    </font>
    <font>
      <sz val="10"/>
      <name val="Times New Roman"/>
      <family val="1"/>
    </font>
    <font>
      <sz val="9"/>
      <name val="Tahoma"/>
      <family val="2"/>
    </font>
    <font>
      <b/>
      <sz val="9"/>
      <name val="Tahoma"/>
      <family val="2"/>
    </font>
    <font>
      <sz val="12"/>
      <name val="Arial"/>
      <family val="2"/>
    </font>
    <font>
      <sz val="14"/>
      <name val="Arial"/>
      <family val="2"/>
    </font>
    <font>
      <b/>
      <sz val="12"/>
      <color indexed="18"/>
      <name val="Bangle"/>
      <family val="0"/>
    </font>
    <font>
      <u val="single"/>
      <sz val="10"/>
      <name val="Arial"/>
      <family val="2"/>
    </font>
    <font>
      <sz val="9"/>
      <name val="Arial"/>
      <family val="2"/>
    </font>
    <font>
      <b/>
      <sz val="9"/>
      <color indexed="1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2"/>
      <name val="Arial"/>
      <family val="2"/>
    </font>
    <font>
      <sz val="12"/>
      <color indexed="63"/>
      <name val="Arial"/>
      <family val="2"/>
    </font>
    <font>
      <sz val="12"/>
      <color indexed="10"/>
      <name val="Arial"/>
      <family val="2"/>
    </font>
    <font>
      <sz val="12"/>
      <color indexed="12"/>
      <name val="Arial"/>
      <family val="2"/>
    </font>
    <font>
      <sz val="10"/>
      <color indexed="22"/>
      <name val="Arial"/>
      <family val="2"/>
    </font>
    <font>
      <sz val="8"/>
      <name val="Segoe UI"/>
      <family val="2"/>
    </font>
    <font>
      <sz val="14"/>
      <color indexed="9"/>
      <name val="Calibri"/>
      <family val="0"/>
    </font>
    <font>
      <sz val="14"/>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sz val="12"/>
      <color theme="1" tint="0.34999001026153564"/>
      <name val="Arial"/>
      <family val="2"/>
    </font>
    <font>
      <sz val="12"/>
      <color rgb="FFFF0000"/>
      <name val="Arial"/>
      <family val="2"/>
    </font>
    <font>
      <sz val="12"/>
      <color rgb="FF0000FF"/>
      <name val="Arial"/>
      <family val="2"/>
    </font>
    <font>
      <sz val="10"/>
      <color theme="0" tint="-0.1499900072813034"/>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24993999302387238"/>
        <bgColor indexed="64"/>
      </patternFill>
    </fill>
    <fill>
      <patternFill patternType="solid">
        <fgColor rgb="FFC0C0C0"/>
        <bgColor indexed="64"/>
      </patternFill>
    </fill>
    <fill>
      <patternFill patternType="solid">
        <fgColor theme="9" tint="0.3999499976634979"/>
        <bgColor indexed="64"/>
      </patternFill>
    </fill>
    <fill>
      <patternFill patternType="lightTrellis"/>
    </fill>
    <fill>
      <patternFill patternType="solid">
        <fgColor theme="8" tint="0.3999499976634979"/>
        <bgColor indexed="64"/>
      </patternFill>
    </fill>
    <fill>
      <patternFill patternType="solid">
        <fgColor rgb="FFFFFF99"/>
        <bgColor indexed="64"/>
      </patternFill>
    </fill>
    <fill>
      <patternFill patternType="solid">
        <fgColor theme="3" tint="0.7999799847602844"/>
        <bgColor indexed="64"/>
      </patternFill>
    </fill>
    <fill>
      <patternFill patternType="solid">
        <fgColor theme="3" tint="0.3999499976634979"/>
        <bgColor indexed="64"/>
      </patternFill>
    </fill>
    <fill>
      <patternFill patternType="solid">
        <fgColor theme="5" tint="0.399949997663497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medium"/>
      <top>
        <color indexed="63"/>
      </top>
      <bottom style="thin"/>
    </border>
    <border>
      <left>
        <color indexed="63"/>
      </left>
      <right style="thin"/>
      <top style="thin"/>
      <bottom style="thin"/>
    </border>
    <border>
      <left style="thin"/>
      <right>
        <color indexed="63"/>
      </right>
      <top>
        <color indexed="63"/>
      </top>
      <bottom style="thin"/>
    </border>
    <border>
      <left style="medium"/>
      <right style="medium"/>
      <top>
        <color indexed="63"/>
      </top>
      <bottom style="thin"/>
    </border>
    <border>
      <left style="thin"/>
      <right style="double"/>
      <top style="thin"/>
      <bottom style="thin"/>
    </border>
    <border>
      <left style="double"/>
      <right style="thin"/>
      <top style="thin"/>
      <bottom style="thin"/>
    </border>
    <border>
      <left style="double"/>
      <right style="thin"/>
      <top>
        <color indexed="63"/>
      </top>
      <bottom style="thin"/>
    </border>
    <border>
      <left style="thin"/>
      <right style="double"/>
      <top>
        <color indexed="63"/>
      </top>
      <bottom style="thin"/>
    </border>
    <border>
      <left style="double"/>
      <right style="thin"/>
      <top style="thin"/>
      <bottom style="double"/>
    </border>
    <border>
      <left style="thin"/>
      <right style="double"/>
      <top style="thin"/>
      <bottom style="double"/>
    </border>
    <border>
      <left style="double"/>
      <right style="thin"/>
      <top>
        <color indexed="63"/>
      </top>
      <bottom>
        <color indexed="63"/>
      </bottom>
    </border>
    <border>
      <left style="thin"/>
      <right style="double"/>
      <top>
        <color indexed="63"/>
      </top>
      <bottom>
        <color indexed="63"/>
      </bottom>
    </border>
    <border>
      <left style="double"/>
      <right style="thin"/>
      <top style="double"/>
      <bottom style="double"/>
    </border>
    <border>
      <left style="thin"/>
      <right style="double"/>
      <top style="double"/>
      <bottom style="double"/>
    </border>
    <border>
      <left style="thin"/>
      <right style="thin"/>
      <top style="thin"/>
      <bottom>
        <color indexed="63"/>
      </bottom>
    </border>
    <border>
      <left style="medium"/>
      <right style="medium"/>
      <top style="thin"/>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style="double"/>
      <top style="double"/>
      <bottom style="double"/>
    </border>
    <border>
      <left>
        <color indexed="63"/>
      </left>
      <right style="medium"/>
      <top style="thin"/>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214">
    <xf numFmtId="0" fontId="0" fillId="0" borderId="0" xfId="0"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0" xfId="0" applyFont="1" applyFill="1" applyBorder="1" applyAlignment="1">
      <alignment horizontal="center" vertical="center"/>
    </xf>
    <xf numFmtId="0" fontId="3" fillId="33" borderId="12" xfId="0" applyFont="1" applyFill="1" applyBorder="1" applyAlignment="1">
      <alignment vertical="center"/>
    </xf>
    <xf numFmtId="167" fontId="2" fillId="33" borderId="13" xfId="0" applyNumberFormat="1" applyFont="1" applyFill="1" applyBorder="1" applyAlignment="1">
      <alignment horizontal="center" vertical="center"/>
    </xf>
    <xf numFmtId="167" fontId="3" fillId="0" borderId="12" xfId="0" applyNumberFormat="1" applyFont="1" applyFill="1" applyBorder="1" applyAlignment="1">
      <alignment horizontal="center" vertical="center"/>
    </xf>
    <xf numFmtId="0" fontId="3" fillId="0" borderId="0" xfId="0" applyFont="1" applyAlignment="1">
      <alignment/>
    </xf>
    <xf numFmtId="14" fontId="2" fillId="33" borderId="13" xfId="0" applyNumberFormat="1" applyFont="1" applyFill="1" applyBorder="1" applyAlignment="1">
      <alignment horizontal="center" vertical="center"/>
    </xf>
    <xf numFmtId="0" fontId="0" fillId="0" borderId="0" xfId="0" applyAlignment="1">
      <alignment horizontal="center"/>
    </xf>
    <xf numFmtId="14" fontId="1" fillId="0" borderId="14" xfId="0" applyNumberFormat="1" applyFont="1" applyFill="1" applyBorder="1" applyAlignment="1">
      <alignment vertical="center"/>
    </xf>
    <xf numFmtId="14" fontId="2" fillId="0" borderId="14" xfId="0" applyNumberFormat="1" applyFont="1" applyFill="1" applyBorder="1" applyAlignment="1">
      <alignment horizontal="center" vertical="center"/>
    </xf>
    <xf numFmtId="0" fontId="3" fillId="0" borderId="14" xfId="0" applyFont="1" applyFill="1" applyBorder="1" applyAlignment="1">
      <alignment horizontal="center"/>
    </xf>
    <xf numFmtId="0" fontId="2" fillId="0" borderId="14" xfId="0" applyFont="1" applyFill="1" applyBorder="1" applyAlignment="1">
      <alignment vertical="center" wrapText="1"/>
    </xf>
    <xf numFmtId="0" fontId="2" fillId="0" borderId="14" xfId="0" applyFont="1" applyFill="1" applyBorder="1" applyAlignment="1">
      <alignment vertical="center"/>
    </xf>
    <xf numFmtId="167" fontId="59" fillId="0" borderId="14" xfId="0" applyNumberFormat="1" applyFont="1" applyFill="1" applyBorder="1" applyAlignment="1">
      <alignment horizontal="center" vertical="center"/>
    </xf>
    <xf numFmtId="168" fontId="59" fillId="0" borderId="13" xfId="0" applyNumberFormat="1" applyFont="1" applyFill="1" applyBorder="1" applyAlignment="1">
      <alignment vertical="center"/>
    </xf>
    <xf numFmtId="0" fontId="59" fillId="0" borderId="13" xfId="0" applyFont="1" applyFill="1" applyBorder="1" applyAlignment="1">
      <alignment vertical="center"/>
    </xf>
    <xf numFmtId="0" fontId="59" fillId="0" borderId="15" xfId="0" applyFont="1" applyFill="1" applyBorder="1" applyAlignment="1">
      <alignment vertical="center"/>
    </xf>
    <xf numFmtId="0" fontId="4" fillId="0" borderId="0" xfId="0" applyFont="1" applyAlignment="1">
      <alignment/>
    </xf>
    <xf numFmtId="167" fontId="3" fillId="0" borderId="13" xfId="0" applyNumberFormat="1" applyFont="1" applyFill="1" applyBorder="1" applyAlignment="1" applyProtection="1">
      <alignment horizontal="center" vertical="center"/>
      <protection locked="0"/>
    </xf>
    <xf numFmtId="169" fontId="3" fillId="0" borderId="13" xfId="0" applyNumberFormat="1" applyFont="1" applyFill="1" applyBorder="1" applyAlignment="1" applyProtection="1">
      <alignment horizontal="center" vertical="center"/>
      <protection locked="0"/>
    </xf>
    <xf numFmtId="168" fontId="3" fillId="0" borderId="13"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vertical="center"/>
      <protection locked="0"/>
    </xf>
    <xf numFmtId="0" fontId="3" fillId="0" borderId="10"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0" borderId="16" xfId="0" applyFont="1" applyFill="1" applyBorder="1" applyAlignment="1" applyProtection="1">
      <alignment horizontal="center" vertical="center" wrapText="1"/>
      <protection locked="0"/>
    </xf>
    <xf numFmtId="14" fontId="1" fillId="0" borderId="14" xfId="0" applyNumberFormat="1" applyFont="1" applyFill="1" applyBorder="1" applyAlignment="1">
      <alignment horizontal="center" vertical="center"/>
    </xf>
    <xf numFmtId="0" fontId="0" fillId="0" borderId="0" xfId="0" applyAlignment="1">
      <alignment horizontal="center" vertical="center"/>
    </xf>
    <xf numFmtId="0" fontId="59" fillId="0" borderId="17" xfId="0" applyFont="1" applyFill="1" applyBorder="1" applyAlignment="1">
      <alignment vertical="center"/>
    </xf>
    <xf numFmtId="0" fontId="3" fillId="0" borderId="18" xfId="0" applyFont="1" applyFill="1" applyBorder="1" applyAlignment="1" applyProtection="1">
      <alignment horizontal="center" vertical="center"/>
      <protection locked="0"/>
    </xf>
    <xf numFmtId="0" fontId="3" fillId="0" borderId="17" xfId="0" applyFont="1" applyFill="1" applyBorder="1" applyAlignment="1" applyProtection="1">
      <alignment horizontal="right" vertical="center"/>
      <protection/>
    </xf>
    <xf numFmtId="0" fontId="3" fillId="0" borderId="14" xfId="0" applyFont="1" applyFill="1" applyBorder="1" applyAlignment="1" applyProtection="1">
      <alignment horizontal="center" vertical="center"/>
      <protection/>
    </xf>
    <xf numFmtId="0" fontId="7" fillId="0" borderId="0" xfId="0" applyFont="1" applyAlignment="1">
      <alignment/>
    </xf>
    <xf numFmtId="14" fontId="7" fillId="0" borderId="0" xfId="0" applyNumberFormat="1" applyFont="1" applyAlignment="1">
      <alignment/>
    </xf>
    <xf numFmtId="1" fontId="7" fillId="0" borderId="0" xfId="0" applyNumberFormat="1" applyFont="1" applyAlignment="1">
      <alignment horizontal="right"/>
    </xf>
    <xf numFmtId="0" fontId="7" fillId="0" borderId="12" xfId="0" applyFont="1" applyBorder="1" applyAlignment="1" applyProtection="1">
      <alignment/>
      <protection locked="0"/>
    </xf>
    <xf numFmtId="2" fontId="2" fillId="0" borderId="14" xfId="0" applyNumberFormat="1" applyFont="1" applyFill="1" applyBorder="1" applyAlignment="1">
      <alignment horizontal="right" vertical="center"/>
    </xf>
    <xf numFmtId="2" fontId="3" fillId="0" borderId="13" xfId="0" applyNumberFormat="1" applyFont="1" applyFill="1" applyBorder="1" applyAlignment="1" applyProtection="1">
      <alignment horizontal="right" vertical="center"/>
      <protection locked="0"/>
    </xf>
    <xf numFmtId="2" fontId="0" fillId="0" borderId="0" xfId="0" applyNumberFormat="1" applyAlignment="1">
      <alignment horizontal="right"/>
    </xf>
    <xf numFmtId="0" fontId="3" fillId="34" borderId="10" xfId="0" applyFont="1" applyFill="1" applyBorder="1" applyAlignment="1">
      <alignment horizontal="center" vertical="center"/>
    </xf>
    <xf numFmtId="0" fontId="7" fillId="0" borderId="0" xfId="0" applyFont="1" applyFill="1" applyAlignment="1">
      <alignment/>
    </xf>
    <xf numFmtId="0" fontId="59" fillId="35" borderId="13" xfId="0" applyFont="1" applyFill="1" applyBorder="1" applyAlignment="1">
      <alignment vertical="center"/>
    </xf>
    <xf numFmtId="14" fontId="7" fillId="7" borderId="19" xfId="0" applyNumberFormat="1" applyFont="1" applyFill="1" applyBorder="1" applyAlignment="1" applyProtection="1">
      <alignment/>
      <protection/>
    </xf>
    <xf numFmtId="1" fontId="7" fillId="7" borderId="20" xfId="0" applyNumberFormat="1" applyFont="1" applyFill="1" applyBorder="1" applyAlignment="1" applyProtection="1">
      <alignment horizontal="right"/>
      <protection/>
    </xf>
    <xf numFmtId="1" fontId="60" fillId="7" borderId="20" xfId="0" applyNumberFormat="1" applyFont="1" applyFill="1" applyBorder="1" applyAlignment="1" applyProtection="1">
      <alignment horizontal="right"/>
      <protection/>
    </xf>
    <xf numFmtId="1" fontId="7" fillId="7" borderId="21" xfId="0" applyNumberFormat="1" applyFont="1" applyFill="1" applyBorder="1" applyAlignment="1" applyProtection="1">
      <alignment horizontal="right" vertical="center"/>
      <protection locked="0"/>
    </xf>
    <xf numFmtId="14" fontId="7" fillId="7" borderId="22" xfId="0" applyNumberFormat="1" applyFont="1" applyFill="1" applyBorder="1" applyAlignment="1" applyProtection="1">
      <alignment horizontal="center" vertical="center"/>
      <protection locked="0"/>
    </xf>
    <xf numFmtId="1" fontId="7" fillId="7" borderId="20" xfId="0" applyNumberFormat="1" applyFont="1" applyFill="1" applyBorder="1" applyAlignment="1" applyProtection="1">
      <alignment horizontal="right"/>
      <protection locked="0"/>
    </xf>
    <xf numFmtId="14" fontId="7" fillId="7" borderId="19" xfId="0" applyNumberFormat="1" applyFont="1" applyFill="1" applyBorder="1" applyAlignment="1" applyProtection="1">
      <alignment/>
      <protection locked="0"/>
    </xf>
    <xf numFmtId="14" fontId="7" fillId="7" borderId="22" xfId="0" applyNumberFormat="1" applyFont="1" applyFill="1" applyBorder="1" applyAlignment="1" applyProtection="1">
      <alignment/>
      <protection locked="0"/>
    </xf>
    <xf numFmtId="1" fontId="7" fillId="7" borderId="23" xfId="0" applyNumberFormat="1" applyFont="1" applyFill="1" applyBorder="1" applyAlignment="1" applyProtection="1">
      <alignment horizontal="right"/>
      <protection locked="0"/>
    </xf>
    <xf numFmtId="14" fontId="7" fillId="7" borderId="24" xfId="0" applyNumberFormat="1" applyFont="1" applyFill="1" applyBorder="1" applyAlignment="1" applyProtection="1">
      <alignment/>
      <protection locked="0"/>
    </xf>
    <xf numFmtId="0" fontId="7" fillId="7" borderId="25" xfId="0" applyFont="1" applyFill="1" applyBorder="1" applyAlignment="1" applyProtection="1">
      <alignment horizontal="center" vertical="center"/>
      <protection locked="0"/>
    </xf>
    <xf numFmtId="14" fontId="7" fillId="7" borderId="26" xfId="0" applyNumberFormat="1" applyFont="1" applyFill="1" applyBorder="1" applyAlignment="1" applyProtection="1">
      <alignment horizontal="center" vertical="center"/>
      <protection locked="0"/>
    </xf>
    <xf numFmtId="1" fontId="7" fillId="36" borderId="27" xfId="0" applyNumberFormat="1" applyFont="1" applyFill="1" applyBorder="1" applyAlignment="1" applyProtection="1">
      <alignment horizontal="right" vertical="center"/>
      <protection locked="0"/>
    </xf>
    <xf numFmtId="14" fontId="7" fillId="36" borderId="28" xfId="0" applyNumberFormat="1" applyFont="1" applyFill="1" applyBorder="1" applyAlignment="1" applyProtection="1">
      <alignment horizontal="center" vertical="center"/>
      <protection locked="0"/>
    </xf>
    <xf numFmtId="14" fontId="60" fillId="37" borderId="19" xfId="0" applyNumberFormat="1" applyFont="1" applyFill="1" applyBorder="1" applyAlignment="1" applyProtection="1">
      <alignment/>
      <protection/>
    </xf>
    <xf numFmtId="1" fontId="61" fillId="37" borderId="20" xfId="0" applyNumberFormat="1" applyFont="1" applyFill="1" applyBorder="1" applyAlignment="1" applyProtection="1">
      <alignment horizontal="right"/>
      <protection/>
    </xf>
    <xf numFmtId="14" fontId="7" fillId="37" borderId="19" xfId="0" applyNumberFormat="1" applyFont="1" applyFill="1" applyBorder="1" applyAlignment="1" applyProtection="1">
      <alignment/>
      <protection/>
    </xf>
    <xf numFmtId="1" fontId="7" fillId="37" borderId="20" xfId="0" applyNumberFormat="1" applyFont="1" applyFill="1" applyBorder="1" applyAlignment="1" applyProtection="1">
      <alignment horizontal="right"/>
      <protection locked="0"/>
    </xf>
    <xf numFmtId="14" fontId="7" fillId="37" borderId="19" xfId="0" applyNumberFormat="1" applyFont="1" applyFill="1" applyBorder="1" applyAlignment="1" applyProtection="1">
      <alignment/>
      <protection locked="0"/>
    </xf>
    <xf numFmtId="0" fontId="7" fillId="6" borderId="25" xfId="0" applyFont="1" applyFill="1" applyBorder="1" applyAlignment="1" applyProtection="1">
      <alignment horizontal="center" vertical="center"/>
      <protection locked="0"/>
    </xf>
    <xf numFmtId="14" fontId="7" fillId="6" borderId="26" xfId="0" applyNumberFormat="1" applyFont="1" applyFill="1" applyBorder="1" applyAlignment="1" applyProtection="1">
      <alignment horizontal="center" vertical="center"/>
      <protection locked="0"/>
    </xf>
    <xf numFmtId="1" fontId="7" fillId="6" borderId="21" xfId="0" applyNumberFormat="1" applyFont="1" applyFill="1" applyBorder="1" applyAlignment="1" applyProtection="1">
      <alignment horizontal="right" vertical="center"/>
      <protection locked="0"/>
    </xf>
    <xf numFmtId="14" fontId="7" fillId="6" borderId="22" xfId="0" applyNumberFormat="1" applyFont="1" applyFill="1" applyBorder="1" applyAlignment="1" applyProtection="1">
      <alignment horizontal="center" vertical="center"/>
      <protection locked="0"/>
    </xf>
    <xf numFmtId="14" fontId="7" fillId="6" borderId="19" xfId="0" applyNumberFormat="1" applyFont="1" applyFill="1" applyBorder="1" applyAlignment="1" applyProtection="1">
      <alignment/>
      <protection locked="0"/>
    </xf>
    <xf numFmtId="1" fontId="7" fillId="6" borderId="20" xfId="0" applyNumberFormat="1" applyFont="1" applyFill="1" applyBorder="1" applyAlignment="1" applyProtection="1">
      <alignment horizontal="right"/>
      <protection locked="0"/>
    </xf>
    <xf numFmtId="1" fontId="7" fillId="6" borderId="23" xfId="0" applyNumberFormat="1" applyFont="1" applyFill="1" applyBorder="1" applyAlignment="1" applyProtection="1">
      <alignment horizontal="right"/>
      <protection locked="0"/>
    </xf>
    <xf numFmtId="14" fontId="7" fillId="6" borderId="24" xfId="0" applyNumberFormat="1" applyFont="1" applyFill="1" applyBorder="1" applyAlignment="1" applyProtection="1">
      <alignment/>
      <protection locked="0"/>
    </xf>
    <xf numFmtId="14" fontId="7" fillId="6" borderId="19" xfId="0" applyNumberFormat="1" applyFont="1" applyFill="1" applyBorder="1" applyAlignment="1" applyProtection="1">
      <alignment/>
      <protection/>
    </xf>
    <xf numFmtId="1" fontId="7" fillId="6" borderId="20" xfId="0" applyNumberFormat="1" applyFont="1" applyFill="1" applyBorder="1" applyAlignment="1" applyProtection="1">
      <alignment horizontal="right"/>
      <protection/>
    </xf>
    <xf numFmtId="1" fontId="60" fillId="6" borderId="20" xfId="0" applyNumberFormat="1" applyFont="1" applyFill="1" applyBorder="1" applyAlignment="1" applyProtection="1">
      <alignment horizontal="right"/>
      <protection/>
    </xf>
    <xf numFmtId="1" fontId="7" fillId="38" borderId="27" xfId="0" applyNumberFormat="1" applyFont="1" applyFill="1" applyBorder="1" applyAlignment="1" applyProtection="1">
      <alignment horizontal="right" vertical="center"/>
      <protection locked="0"/>
    </xf>
    <xf numFmtId="14" fontId="7" fillId="38" borderId="28" xfId="0" applyNumberFormat="1" applyFont="1" applyFill="1" applyBorder="1" applyAlignment="1" applyProtection="1">
      <alignment horizontal="center" vertical="center"/>
      <protection locked="0"/>
    </xf>
    <xf numFmtId="0" fontId="59" fillId="35" borderId="17" xfId="0" applyFont="1" applyFill="1" applyBorder="1" applyAlignment="1">
      <alignment vertical="center"/>
    </xf>
    <xf numFmtId="1" fontId="3" fillId="39" borderId="14" xfId="0" applyNumberFormat="1" applyFont="1" applyFill="1" applyBorder="1" applyAlignment="1" applyProtection="1">
      <alignment horizontal="center" vertical="center" wrapText="1"/>
      <protection locked="0"/>
    </xf>
    <xf numFmtId="167" fontId="3" fillId="0" borderId="13" xfId="0" applyNumberFormat="1" applyFont="1" applyFill="1" applyBorder="1" applyAlignment="1" applyProtection="1">
      <alignment horizontal="center"/>
      <protection locked="0"/>
    </xf>
    <xf numFmtId="168" fontId="3" fillId="0" borderId="13" xfId="0" applyNumberFormat="1" applyFont="1" applyFill="1" applyBorder="1" applyAlignment="1" applyProtection="1">
      <alignment/>
      <protection locked="0"/>
    </xf>
    <xf numFmtId="0" fontId="3" fillId="0" borderId="12" xfId="0" applyFont="1" applyFill="1" applyBorder="1" applyAlignment="1" applyProtection="1">
      <alignment/>
      <protection locked="0"/>
    </xf>
    <xf numFmtId="0" fontId="3" fillId="0" borderId="13"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10" xfId="0" applyFont="1" applyFill="1" applyBorder="1" applyAlignment="1" applyProtection="1">
      <alignment/>
      <protection locked="0"/>
    </xf>
    <xf numFmtId="0" fontId="3" fillId="0" borderId="11" xfId="0" applyFont="1" applyFill="1" applyBorder="1" applyAlignment="1" applyProtection="1">
      <alignment/>
      <protection locked="0"/>
    </xf>
    <xf numFmtId="0" fontId="3" fillId="0" borderId="16" xfId="0" applyFont="1" applyFill="1" applyBorder="1" applyAlignment="1" applyProtection="1">
      <alignment/>
      <protection locked="0"/>
    </xf>
    <xf numFmtId="2" fontId="3" fillId="0" borderId="13" xfId="0" applyNumberFormat="1" applyFont="1" applyFill="1" applyBorder="1" applyAlignment="1" applyProtection="1">
      <alignment horizontal="right"/>
      <protection locked="0"/>
    </xf>
    <xf numFmtId="168" fontId="3" fillId="0" borderId="29" xfId="0" applyNumberFormat="1" applyFont="1" applyFill="1" applyBorder="1" applyAlignment="1" applyProtection="1">
      <alignment/>
      <protection locked="0"/>
    </xf>
    <xf numFmtId="0" fontId="0" fillId="0" borderId="0" xfId="0" applyFill="1" applyAlignment="1">
      <alignment/>
    </xf>
    <xf numFmtId="0" fontId="0" fillId="0" borderId="0" xfId="0" applyFill="1" applyAlignment="1" applyProtection="1">
      <alignment horizontal="center" vertical="center"/>
      <protection locked="0"/>
    </xf>
    <xf numFmtId="0" fontId="0" fillId="0" borderId="0" xfId="0" applyFill="1" applyAlignment="1">
      <alignment horizontal="center"/>
    </xf>
    <xf numFmtId="2" fontId="0" fillId="0" borderId="0" xfId="0" applyNumberFormat="1" applyFill="1" applyAlignment="1">
      <alignment horizontal="right"/>
    </xf>
    <xf numFmtId="0" fontId="0" fillId="0" borderId="0" xfId="0" applyFill="1" applyAlignment="1">
      <alignment horizontal="center" vertical="center"/>
    </xf>
    <xf numFmtId="167" fontId="0" fillId="0" borderId="0" xfId="0" applyNumberFormat="1" applyAlignment="1">
      <alignment/>
    </xf>
    <xf numFmtId="0" fontId="0" fillId="0" borderId="16" xfId="0" applyFill="1" applyBorder="1" applyAlignment="1" applyProtection="1">
      <alignment/>
      <protection locked="0"/>
    </xf>
    <xf numFmtId="0" fontId="3" fillId="0" borderId="30" xfId="0" applyFont="1" applyFill="1" applyBorder="1" applyAlignment="1" applyProtection="1">
      <alignment horizontal="center" vertical="center"/>
      <protection locked="0"/>
    </xf>
    <xf numFmtId="1" fontId="62" fillId="7" borderId="20" xfId="0" applyNumberFormat="1" applyFont="1" applyFill="1" applyBorder="1" applyAlignment="1" applyProtection="1">
      <alignment horizontal="right"/>
      <protection/>
    </xf>
    <xf numFmtId="1" fontId="62" fillId="6" borderId="20" xfId="0" applyNumberFormat="1" applyFont="1" applyFill="1" applyBorder="1" applyAlignment="1" applyProtection="1">
      <alignment horizontal="right"/>
      <protection/>
    </xf>
    <xf numFmtId="14" fontId="62" fillId="6" borderId="19" xfId="0" applyNumberFormat="1" applyFont="1" applyFill="1" applyBorder="1" applyAlignment="1" applyProtection="1">
      <alignment/>
      <protection/>
    </xf>
    <xf numFmtId="14" fontId="62" fillId="7" borderId="19" xfId="0" applyNumberFormat="1" applyFont="1" applyFill="1" applyBorder="1" applyAlignment="1" applyProtection="1">
      <alignment/>
      <protection/>
    </xf>
    <xf numFmtId="0" fontId="62" fillId="7" borderId="19" xfId="0" applyNumberFormat="1" applyFont="1" applyFill="1" applyBorder="1" applyAlignment="1" applyProtection="1">
      <alignment/>
      <protection/>
    </xf>
    <xf numFmtId="0" fontId="62" fillId="6" borderId="19" xfId="0" applyNumberFormat="1" applyFont="1" applyFill="1" applyBorder="1" applyAlignment="1" applyProtection="1">
      <alignment/>
      <protection/>
    </xf>
    <xf numFmtId="14" fontId="11" fillId="33" borderId="13" xfId="0" applyNumberFormat="1" applyFont="1" applyFill="1" applyBorder="1" applyAlignment="1">
      <alignment horizontal="center" vertical="center"/>
    </xf>
    <xf numFmtId="49" fontId="0" fillId="0" borderId="12"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shrinkToFit="1"/>
      <protection locked="0"/>
    </xf>
    <xf numFmtId="49" fontId="0" fillId="0" borderId="13" xfId="44" applyNumberFormat="1" applyFont="1" applyFill="1" applyBorder="1" applyAlignment="1" applyProtection="1">
      <alignment horizontal="center" vertical="center" shrinkToFit="1"/>
      <protection locked="0"/>
    </xf>
    <xf numFmtId="49" fontId="10" fillId="0" borderId="13" xfId="44" applyNumberFormat="1" applyFont="1" applyFill="1" applyBorder="1" applyAlignment="1" applyProtection="1">
      <alignment horizontal="center" vertical="center" shrinkToFit="1"/>
      <protection locked="0"/>
    </xf>
    <xf numFmtId="0" fontId="0" fillId="0" borderId="0" xfId="0" applyFont="1" applyFill="1" applyAlignment="1" applyProtection="1">
      <alignment horizontal="center" vertical="center"/>
      <protection locked="0"/>
    </xf>
    <xf numFmtId="0" fontId="0" fillId="0" borderId="0" xfId="0" applyFont="1" applyFill="1" applyAlignment="1">
      <alignment horizontal="center" vertical="center"/>
    </xf>
    <xf numFmtId="0" fontId="0" fillId="0" borderId="0" xfId="0" applyFont="1" applyAlignment="1">
      <alignment horizontal="center" vertical="center"/>
    </xf>
    <xf numFmtId="0" fontId="1" fillId="40" borderId="13" xfId="0" applyFont="1" applyFill="1" applyBorder="1" applyAlignment="1">
      <alignment horizontal="center" vertical="center"/>
    </xf>
    <xf numFmtId="0" fontId="0" fillId="0" borderId="0" xfId="0" applyFont="1" applyAlignment="1">
      <alignment/>
    </xf>
    <xf numFmtId="14" fontId="0" fillId="0" borderId="0" xfId="0" applyNumberFormat="1" applyAlignment="1" quotePrefix="1">
      <alignment/>
    </xf>
    <xf numFmtId="20" fontId="0" fillId="0" borderId="0" xfId="0" applyNumberFormat="1" applyAlignment="1" quotePrefix="1">
      <alignment/>
    </xf>
    <xf numFmtId="0" fontId="0" fillId="0" borderId="0" xfId="0" applyAlignment="1" quotePrefix="1">
      <alignment/>
    </xf>
    <xf numFmtId="0" fontId="0" fillId="3" borderId="13" xfId="0" applyFont="1" applyFill="1" applyBorder="1" applyAlignment="1" applyProtection="1">
      <alignment horizontal="center" vertical="center"/>
      <protection locked="0"/>
    </xf>
    <xf numFmtId="49" fontId="47" fillId="0" borderId="12" xfId="44" applyNumberForma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47" fillId="0" borderId="13" xfId="44" applyNumberFormat="1" applyFill="1" applyBorder="1" applyAlignment="1" applyProtection="1">
      <alignment horizontal="center" vertical="center" shrinkToFit="1"/>
      <protection locked="0"/>
    </xf>
    <xf numFmtId="167" fontId="3" fillId="0" borderId="13" xfId="0" applyNumberFormat="1" applyFont="1" applyFill="1" applyBorder="1" applyAlignment="1" applyProtection="1">
      <alignment horizontal="center" vertical="center" shrinkToFit="1"/>
      <protection locked="0"/>
    </xf>
    <xf numFmtId="167" fontId="3" fillId="0" borderId="13" xfId="0" applyNumberFormat="1" applyFont="1" applyFill="1" applyBorder="1" applyAlignment="1" applyProtection="1">
      <alignment horizontal="center" shrinkToFit="1"/>
      <protection locked="0"/>
    </xf>
    <xf numFmtId="49" fontId="0" fillId="0" borderId="31" xfId="0" applyNumberFormat="1" applyFont="1" applyFill="1" applyBorder="1" applyAlignment="1" applyProtection="1">
      <alignment horizontal="center" vertical="center" shrinkToFit="1"/>
      <protection locked="0"/>
    </xf>
    <xf numFmtId="0" fontId="1" fillId="34" borderId="16" xfId="0" applyFont="1" applyFill="1" applyBorder="1" applyAlignment="1">
      <alignment horizontal="center" vertical="center" wrapText="1"/>
    </xf>
    <xf numFmtId="0" fontId="1" fillId="34" borderId="12" xfId="0" applyFont="1" applyFill="1" applyBorder="1" applyAlignment="1">
      <alignment horizontal="center" vertical="center" shrinkToFit="1"/>
    </xf>
    <xf numFmtId="14" fontId="11" fillId="33" borderId="13" xfId="0" applyNumberFormat="1" applyFont="1" applyFill="1" applyBorder="1" applyAlignment="1">
      <alignment horizontal="center" vertical="center" shrinkToFit="1"/>
    </xf>
    <xf numFmtId="14" fontId="1" fillId="0" borderId="14" xfId="0" applyNumberFormat="1" applyFont="1" applyFill="1" applyBorder="1" applyAlignment="1">
      <alignment horizontal="center" vertical="center" shrinkToFit="1"/>
    </xf>
    <xf numFmtId="0" fontId="47" fillId="0" borderId="0" xfId="44" applyFill="1" applyAlignment="1" applyProtection="1">
      <alignment horizontal="center" vertical="center" shrinkToFit="1"/>
      <protection locked="0"/>
    </xf>
    <xf numFmtId="0" fontId="0" fillId="0" borderId="0" xfId="0" applyFill="1" applyAlignment="1" applyProtection="1">
      <alignment horizontal="center" vertical="center" shrinkToFit="1"/>
      <protection locked="0"/>
    </xf>
    <xf numFmtId="0" fontId="0" fillId="0" borderId="0" xfId="0" applyFill="1" applyAlignment="1">
      <alignment horizontal="center" vertical="center" shrinkToFit="1"/>
    </xf>
    <xf numFmtId="0" fontId="0" fillId="0" borderId="0" xfId="0" applyAlignment="1">
      <alignment horizontal="center" vertical="center" shrinkToFit="1"/>
    </xf>
    <xf numFmtId="0" fontId="47" fillId="0" borderId="13" xfId="44" applyFill="1" applyBorder="1" applyAlignment="1" applyProtection="1">
      <alignment horizontal="center" vertical="center" shrinkToFit="1"/>
      <protection locked="0"/>
    </xf>
    <xf numFmtId="0" fontId="0" fillId="0" borderId="13" xfId="0" applyFill="1" applyBorder="1" applyAlignment="1">
      <alignment horizontal="center" vertical="center" shrinkToFit="1"/>
    </xf>
    <xf numFmtId="167" fontId="3" fillId="0" borderId="13" xfId="0" applyNumberFormat="1" applyFont="1" applyFill="1" applyBorder="1" applyAlignment="1">
      <alignment horizontal="center" vertical="center"/>
    </xf>
    <xf numFmtId="49" fontId="47" fillId="0" borderId="32" xfId="44" applyNumberFormat="1" applyFill="1" applyBorder="1" applyAlignment="1" applyProtection="1">
      <alignment horizontal="center" vertical="center" shrinkToFit="1"/>
      <protection locked="0"/>
    </xf>
    <xf numFmtId="0" fontId="47" fillId="0" borderId="32" xfId="44" applyFill="1" applyBorder="1" applyAlignment="1" applyProtection="1">
      <alignment horizontal="center" vertical="center" shrinkToFit="1"/>
      <protection locked="0"/>
    </xf>
    <xf numFmtId="0" fontId="63" fillId="0" borderId="0" xfId="0" applyFont="1" applyAlignment="1">
      <alignment horizontal="center" vertical="center"/>
    </xf>
    <xf numFmtId="49" fontId="0" fillId="0" borderId="29" xfId="0" applyNumberFormat="1" applyFont="1" applyFill="1" applyBorder="1" applyAlignment="1" applyProtection="1">
      <alignment horizontal="center" vertical="center" shrinkToFit="1"/>
      <protection locked="0"/>
    </xf>
    <xf numFmtId="0" fontId="47" fillId="0" borderId="29" xfId="44" applyFill="1" applyBorder="1" applyAlignment="1" applyProtection="1">
      <alignment horizontal="center" vertical="center" shrinkToFit="1"/>
      <protection locked="0"/>
    </xf>
    <xf numFmtId="49" fontId="0" fillId="0" borderId="29" xfId="44" applyNumberFormat="1" applyFont="1" applyFill="1" applyBorder="1" applyAlignment="1" applyProtection="1">
      <alignment horizontal="center" vertical="center" shrinkToFit="1"/>
      <protection locked="0"/>
    </xf>
    <xf numFmtId="49" fontId="10" fillId="0" borderId="29" xfId="44" applyNumberFormat="1" applyFont="1" applyFill="1" applyBorder="1" applyAlignment="1" applyProtection="1">
      <alignment horizontal="center" vertical="center" shrinkToFit="1"/>
      <protection locked="0"/>
    </xf>
    <xf numFmtId="167" fontId="3" fillId="0" borderId="16" xfId="0" applyNumberFormat="1" applyFont="1" applyFill="1" applyBorder="1" applyAlignment="1" applyProtection="1">
      <alignment horizontal="center" vertical="center" shrinkToFit="1"/>
      <protection locked="0"/>
    </xf>
    <xf numFmtId="49" fontId="0" fillId="0" borderId="17"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shrinkToFit="1"/>
      <protection locked="0"/>
    </xf>
    <xf numFmtId="167" fontId="3" fillId="0" borderId="16" xfId="0" applyNumberFormat="1" applyFont="1" applyFill="1" applyBorder="1" applyAlignment="1" applyProtection="1">
      <alignment horizontal="center" shrinkToFit="1"/>
      <protection locked="0"/>
    </xf>
    <xf numFmtId="49" fontId="0" fillId="0" borderId="29" xfId="0" applyNumberFormat="1" applyFont="1" applyFill="1" applyBorder="1" applyAlignment="1" applyProtection="1">
      <alignment horizontal="center" shrinkToFit="1"/>
      <protection locked="0"/>
    </xf>
    <xf numFmtId="167" fontId="3" fillId="0" borderId="31" xfId="0" applyNumberFormat="1" applyFont="1" applyFill="1" applyBorder="1" applyAlignment="1">
      <alignment vertical="center"/>
    </xf>
    <xf numFmtId="0" fontId="0" fillId="0" borderId="0" xfId="0" applyAlignment="1">
      <alignment wrapText="1"/>
    </xf>
    <xf numFmtId="0" fontId="3" fillId="0" borderId="13" xfId="0" applyFont="1" applyFill="1" applyBorder="1" applyAlignment="1" applyProtection="1">
      <alignment/>
      <protection locked="0"/>
    </xf>
    <xf numFmtId="0" fontId="1" fillId="0" borderId="12" xfId="44" applyFont="1" applyFill="1" applyBorder="1" applyAlignment="1" applyProtection="1">
      <alignment horizontal="center" vertical="center" shrinkToFit="1"/>
      <protection locked="0"/>
    </xf>
    <xf numFmtId="0" fontId="1" fillId="0" borderId="32" xfId="44" applyFont="1" applyFill="1" applyBorder="1" applyAlignment="1" applyProtection="1">
      <alignment horizontal="center" vertical="center" shrinkToFit="1"/>
      <protection locked="0"/>
    </xf>
    <xf numFmtId="0" fontId="1" fillId="0" borderId="16" xfId="44" applyFont="1" applyFill="1" applyBorder="1" applyAlignment="1" applyProtection="1">
      <alignment horizontal="center" vertical="center" shrinkToFit="1"/>
      <protection locked="0"/>
    </xf>
    <xf numFmtId="0" fontId="0" fillId="0" borderId="29" xfId="0" applyFill="1" applyBorder="1" applyAlignment="1">
      <alignment horizontal="center" vertical="center"/>
    </xf>
    <xf numFmtId="0" fontId="0" fillId="0" borderId="34" xfId="0" applyFill="1" applyBorder="1" applyAlignment="1">
      <alignment horizontal="center" vertical="center"/>
    </xf>
    <xf numFmtId="0" fontId="0" fillId="0" borderId="33" xfId="0" applyFill="1" applyBorder="1" applyAlignment="1">
      <alignment horizontal="center" vertical="center"/>
    </xf>
    <xf numFmtId="49" fontId="1" fillId="0" borderId="12" xfId="0" applyNumberFormat="1" applyFont="1" applyFill="1" applyBorder="1" applyAlignment="1" applyProtection="1">
      <alignment horizontal="center" vertical="center" shrinkToFit="1"/>
      <protection locked="0"/>
    </xf>
    <xf numFmtId="49" fontId="1" fillId="0" borderId="32" xfId="0" applyNumberFormat="1" applyFont="1" applyFill="1" applyBorder="1" applyAlignment="1" applyProtection="1">
      <alignment horizontal="center" vertical="center" shrinkToFit="1"/>
      <protection locked="0"/>
    </xf>
    <xf numFmtId="49" fontId="1" fillId="0" borderId="16" xfId="0" applyNumberFormat="1" applyFont="1" applyFill="1" applyBorder="1" applyAlignment="1" applyProtection="1">
      <alignment horizontal="center" vertical="center" shrinkToFit="1"/>
      <protection locked="0"/>
    </xf>
    <xf numFmtId="0" fontId="1" fillId="0" borderId="14" xfId="44" applyFont="1" applyFill="1" applyBorder="1" applyAlignment="1" applyProtection="1">
      <alignment horizontal="center" vertical="center" shrinkToFit="1"/>
      <protection locked="0"/>
    </xf>
    <xf numFmtId="0" fontId="1" fillId="0" borderId="35" xfId="44" applyFont="1" applyFill="1" applyBorder="1" applyAlignment="1" applyProtection="1">
      <alignment horizontal="center" vertical="center" shrinkToFit="1"/>
      <protection locked="0"/>
    </xf>
    <xf numFmtId="167" fontId="3" fillId="0" borderId="31" xfId="0" applyNumberFormat="1" applyFont="1" applyFill="1" applyBorder="1" applyAlignment="1">
      <alignment horizontal="center" vertical="center"/>
    </xf>
    <xf numFmtId="167" fontId="3" fillId="0" borderId="36" xfId="0" applyNumberFormat="1" applyFont="1" applyFill="1" applyBorder="1" applyAlignment="1">
      <alignment horizontal="center" vertical="center"/>
    </xf>
    <xf numFmtId="167" fontId="3" fillId="0" borderId="17" xfId="0" applyNumberFormat="1" applyFont="1" applyFill="1" applyBorder="1" applyAlignment="1">
      <alignment horizontal="center" vertical="center"/>
    </xf>
    <xf numFmtId="0" fontId="2" fillId="33" borderId="16" xfId="0" applyFont="1" applyFill="1" applyBorder="1" applyAlignment="1">
      <alignment horizontal="center" vertical="center" wrapText="1"/>
    </xf>
    <xf numFmtId="2" fontId="2" fillId="33" borderId="13" xfId="0" applyNumberFormat="1" applyFont="1" applyFill="1" applyBorder="1" applyAlignment="1">
      <alignment horizontal="center" vertical="center"/>
    </xf>
    <xf numFmtId="0" fontId="0" fillId="0" borderId="29" xfId="0" applyFill="1" applyBorder="1" applyAlignment="1">
      <alignment horizontal="center" vertical="center" textRotation="90"/>
    </xf>
    <xf numFmtId="0" fontId="0" fillId="0" borderId="34" xfId="0" applyFill="1" applyBorder="1" applyAlignment="1">
      <alignment horizontal="center" vertical="center" textRotation="90"/>
    </xf>
    <xf numFmtId="0" fontId="0" fillId="0" borderId="33" xfId="0" applyFill="1" applyBorder="1" applyAlignment="1">
      <alignment horizontal="center" vertical="center" textRotation="90"/>
    </xf>
    <xf numFmtId="0" fontId="2" fillId="33" borderId="13"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3" xfId="0" applyFont="1" applyFill="1" applyBorder="1" applyAlignment="1">
      <alignment horizontal="center" vertical="center"/>
    </xf>
    <xf numFmtId="14" fontId="1" fillId="33" borderId="29" xfId="0" applyNumberFormat="1" applyFont="1" applyFill="1" applyBorder="1" applyAlignment="1">
      <alignment horizontal="center" vertical="center"/>
    </xf>
    <xf numFmtId="14" fontId="1" fillId="33" borderId="33"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167" fontId="2" fillId="33" borderId="29" xfId="0" applyNumberFormat="1" applyFont="1" applyFill="1" applyBorder="1" applyAlignment="1">
      <alignment horizontal="center" vertical="center" wrapText="1"/>
    </xf>
    <xf numFmtId="167" fontId="2" fillId="33" borderId="33" xfId="0" applyNumberFormat="1" applyFont="1" applyFill="1" applyBorder="1" applyAlignment="1">
      <alignment horizontal="center" vertical="center" wrapText="1"/>
    </xf>
    <xf numFmtId="0" fontId="2" fillId="33" borderId="10" xfId="0" applyFont="1" applyFill="1" applyBorder="1" applyAlignment="1">
      <alignment horizontal="center"/>
    </xf>
    <xf numFmtId="0" fontId="2" fillId="33" borderId="11" xfId="0" applyFont="1" applyFill="1" applyBorder="1" applyAlignment="1">
      <alignment horizontal="center"/>
    </xf>
    <xf numFmtId="0" fontId="3" fillId="33" borderId="29" xfId="0" applyFont="1" applyFill="1" applyBorder="1" applyAlignment="1">
      <alignment horizontal="center" vertical="center" textRotation="90"/>
    </xf>
    <xf numFmtId="0" fontId="3" fillId="33" borderId="33" xfId="0" applyFont="1" applyFill="1" applyBorder="1" applyAlignment="1">
      <alignment horizontal="center" vertical="center" textRotation="90"/>
    </xf>
    <xf numFmtId="14" fontId="1" fillId="33" borderId="13" xfId="0" applyNumberFormat="1" applyFont="1" applyFill="1" applyBorder="1" applyAlignment="1">
      <alignment horizontal="center" vertical="center"/>
    </xf>
    <xf numFmtId="44" fontId="2" fillId="33" borderId="10" xfId="48" applyFont="1" applyFill="1" applyBorder="1" applyAlignment="1">
      <alignment horizontal="center" vertical="center"/>
    </xf>
    <xf numFmtId="44" fontId="2" fillId="33" borderId="13" xfId="48" applyFont="1" applyFill="1" applyBorder="1" applyAlignment="1">
      <alignment horizontal="center" vertical="center"/>
    </xf>
    <xf numFmtId="44" fontId="2" fillId="33" borderId="12" xfId="48" applyFont="1" applyFill="1" applyBorder="1" applyAlignment="1">
      <alignment horizontal="center" vertical="center"/>
    </xf>
    <xf numFmtId="44" fontId="2" fillId="33" borderId="11" xfId="48" applyFont="1" applyFill="1" applyBorder="1" applyAlignment="1">
      <alignment horizontal="center" vertical="center"/>
    </xf>
    <xf numFmtId="167" fontId="2" fillId="33" borderId="31" xfId="0" applyNumberFormat="1" applyFont="1" applyFill="1" applyBorder="1" applyAlignment="1">
      <alignment horizontal="center" vertical="center"/>
    </xf>
    <xf numFmtId="167" fontId="2" fillId="33" borderId="37" xfId="0" applyNumberFormat="1" applyFont="1" applyFill="1" applyBorder="1" applyAlignment="1">
      <alignment horizontal="center" vertical="center"/>
    </xf>
    <xf numFmtId="167" fontId="2" fillId="33" borderId="38" xfId="0" applyNumberFormat="1" applyFont="1" applyFill="1" applyBorder="1" applyAlignment="1">
      <alignment horizontal="center" vertical="center"/>
    </xf>
    <xf numFmtId="167" fontId="3" fillId="0" borderId="29" xfId="0" applyNumberFormat="1" applyFont="1" applyFill="1" applyBorder="1" applyAlignment="1">
      <alignment horizontal="center" vertical="center"/>
    </xf>
    <xf numFmtId="167" fontId="3" fillId="0" borderId="33" xfId="0" applyNumberFormat="1" applyFont="1" applyFill="1" applyBorder="1" applyAlignment="1">
      <alignment horizontal="center" vertical="center"/>
    </xf>
    <xf numFmtId="49" fontId="1" fillId="0" borderId="12" xfId="44" applyNumberFormat="1" applyFont="1" applyFill="1" applyBorder="1" applyAlignment="1" applyProtection="1">
      <alignment horizontal="center" vertical="center" shrinkToFit="1"/>
      <protection locked="0"/>
    </xf>
    <xf numFmtId="49" fontId="1" fillId="0" borderId="32" xfId="44" applyNumberFormat="1" applyFont="1" applyFill="1" applyBorder="1" applyAlignment="1" applyProtection="1">
      <alignment horizontal="center" vertical="center" shrinkToFit="1"/>
      <protection locked="0"/>
    </xf>
    <xf numFmtId="49" fontId="1" fillId="0" borderId="16" xfId="44" applyNumberFormat="1" applyFont="1" applyFill="1" applyBorder="1" applyAlignment="1" applyProtection="1">
      <alignment horizontal="center" vertical="center" shrinkToFit="1"/>
      <protection locked="0"/>
    </xf>
    <xf numFmtId="49" fontId="1" fillId="0" borderId="31" xfId="0" applyNumberFormat="1" applyFont="1" applyFill="1" applyBorder="1" applyAlignment="1" applyProtection="1">
      <alignment horizontal="center" vertical="center" shrinkToFit="1"/>
      <protection locked="0"/>
    </xf>
    <xf numFmtId="49" fontId="1" fillId="0" borderId="37" xfId="0" applyNumberFormat="1" applyFont="1" applyFill="1" applyBorder="1" applyAlignment="1" applyProtection="1">
      <alignment horizontal="center" vertical="center" shrinkToFit="1"/>
      <protection locked="0"/>
    </xf>
    <xf numFmtId="49" fontId="1" fillId="0" borderId="38" xfId="0" applyNumberFormat="1" applyFont="1" applyFill="1" applyBorder="1" applyAlignment="1" applyProtection="1">
      <alignment horizontal="center" vertical="center" shrinkToFit="1"/>
      <protection locked="0"/>
    </xf>
    <xf numFmtId="0" fontId="1" fillId="0" borderId="13" xfId="44" applyFont="1" applyFill="1" applyBorder="1" applyAlignment="1" applyProtection="1">
      <alignment horizontal="center" vertical="center" shrinkToFit="1"/>
      <protection locked="0"/>
    </xf>
    <xf numFmtId="49" fontId="1" fillId="0" borderId="17" xfId="0" applyNumberFormat="1" applyFont="1" applyFill="1" applyBorder="1" applyAlignment="1" applyProtection="1">
      <alignment horizontal="center" vertical="center" shrinkToFit="1"/>
      <protection locked="0"/>
    </xf>
    <xf numFmtId="49" fontId="1" fillId="0" borderId="14" xfId="0" applyNumberFormat="1" applyFont="1" applyFill="1" applyBorder="1" applyAlignment="1" applyProtection="1">
      <alignment horizontal="center" vertical="center" shrinkToFit="1"/>
      <protection locked="0"/>
    </xf>
    <xf numFmtId="49" fontId="1" fillId="0" borderId="35" xfId="0" applyNumberFormat="1" applyFont="1" applyFill="1" applyBorder="1" applyAlignment="1" applyProtection="1">
      <alignment horizontal="center" vertical="center" shrinkToFit="1"/>
      <protection locked="0"/>
    </xf>
    <xf numFmtId="0" fontId="0" fillId="0" borderId="38" xfId="0" applyFill="1" applyBorder="1" applyAlignment="1">
      <alignment horizontal="center" vertical="center" textRotation="90"/>
    </xf>
    <xf numFmtId="0" fontId="0" fillId="0" borderId="39" xfId="0" applyFill="1" applyBorder="1" applyAlignment="1">
      <alignment horizontal="center" vertical="center" textRotation="90"/>
    </xf>
    <xf numFmtId="0" fontId="0" fillId="0" borderId="35" xfId="0" applyFill="1" applyBorder="1" applyAlignment="1">
      <alignment horizontal="center" vertical="center" textRotation="90"/>
    </xf>
    <xf numFmtId="0" fontId="1" fillId="0" borderId="32" xfId="0" applyFont="1" applyFill="1" applyBorder="1" applyAlignment="1" applyProtection="1">
      <alignment horizontal="center" vertical="center" shrinkToFit="1"/>
      <protection locked="0"/>
    </xf>
    <xf numFmtId="0" fontId="1" fillId="0" borderId="16"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shrinkToFit="1"/>
      <protection locked="0"/>
    </xf>
    <xf numFmtId="0" fontId="8" fillId="41" borderId="40" xfId="0" applyFont="1" applyFill="1" applyBorder="1" applyAlignment="1" applyProtection="1">
      <alignment horizontal="center" vertical="center"/>
      <protection locked="0"/>
    </xf>
    <xf numFmtId="0" fontId="8" fillId="42" borderId="40" xfId="0" applyFont="1" applyFill="1" applyBorder="1" applyAlignment="1" applyProtection="1">
      <alignment horizontal="center" vertical="center"/>
      <protection locked="0"/>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13"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b/>
        <i/>
        <color rgb="FFFF0000"/>
      </font>
    </dxf>
    <dxf>
      <font>
        <b/>
        <i val="0"/>
        <color rgb="FFFF0000"/>
      </font>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304800</xdr:rowOff>
    </xdr:from>
    <xdr:to>
      <xdr:col>1</xdr:col>
      <xdr:colOff>1476375</xdr:colOff>
      <xdr:row>1</xdr:row>
      <xdr:rowOff>0</xdr:rowOff>
    </xdr:to>
    <xdr:sp macro="[0]!Saisie_MDP">
      <xdr:nvSpPr>
        <xdr:cNvPr id="1" name="Rectangle : coins arrondis 1"/>
        <xdr:cNvSpPr>
          <a:spLocks/>
        </xdr:cNvSpPr>
      </xdr:nvSpPr>
      <xdr:spPr>
        <a:xfrm>
          <a:off x="923925" y="304800"/>
          <a:ext cx="904875" cy="85725"/>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lIns="0" tIns="0" rIns="0" bIns="0" anchor="ctr"/>
        <a:p>
          <a:pPr algn="ctr">
            <a:defRPr/>
          </a:pPr>
          <a:r>
            <a:rPr lang="en-US" cap="none" sz="1100" b="0" i="0" u="none" baseline="0">
              <a:solidFill>
                <a:srgbClr val="FFFFFF"/>
              </a:solidFill>
            </a:rPr>
            <a:t>Options</a:t>
          </a:r>
          <a:r>
            <a:rPr lang="en-US" cap="none" sz="1100" b="0" i="0" u="none" baseline="0">
              <a:solidFill>
                <a:srgbClr val="FFFFFF"/>
              </a:solidFill>
            </a:rPr>
            <a:t> expert</a:t>
          </a:r>
        </a:p>
      </xdr:txBody>
    </xdr:sp>
    <xdr:clientData/>
  </xdr:twoCellAnchor>
  <xdr:twoCellAnchor>
    <xdr:from>
      <xdr:col>7</xdr:col>
      <xdr:colOff>0</xdr:colOff>
      <xdr:row>0</xdr:row>
      <xdr:rowOff>304800</xdr:rowOff>
    </xdr:from>
    <xdr:to>
      <xdr:col>10</xdr:col>
      <xdr:colOff>0</xdr:colOff>
      <xdr:row>1</xdr:row>
      <xdr:rowOff>0</xdr:rowOff>
    </xdr:to>
    <xdr:sp macro="[0]!Recup_Donnees_Velos">
      <xdr:nvSpPr>
        <xdr:cNvPr id="2" name="Rectangle : coins arrondis 2"/>
        <xdr:cNvSpPr>
          <a:spLocks/>
        </xdr:cNvSpPr>
      </xdr:nvSpPr>
      <xdr:spPr>
        <a:xfrm>
          <a:off x="4705350" y="304800"/>
          <a:ext cx="1676400" cy="85725"/>
        </a:xfrm>
        <a:prstGeom prst="round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0" tIns="0" rIns="0" bIns="0" anchor="ctr"/>
        <a:p>
          <a:pPr algn="ctr">
            <a:defRPr/>
          </a:pPr>
          <a:r>
            <a:rPr lang="en-US" cap="none" sz="1100" b="0" i="0" u="none" baseline="0">
              <a:solidFill>
                <a:srgbClr val="FFFFFF"/>
              </a:solidFill>
            </a:rPr>
            <a:t>Récupération des données vélos</a:t>
          </a:r>
        </a:p>
      </xdr:txBody>
    </xdr:sp>
    <xdr:clientData/>
  </xdr:twoCellAnchor>
  <xdr:twoCellAnchor>
    <xdr:from>
      <xdr:col>2</xdr:col>
      <xdr:colOff>0</xdr:colOff>
      <xdr:row>0</xdr:row>
      <xdr:rowOff>0</xdr:rowOff>
    </xdr:from>
    <xdr:to>
      <xdr:col>7</xdr:col>
      <xdr:colOff>19050</xdr:colOff>
      <xdr:row>1</xdr:row>
      <xdr:rowOff>76200</xdr:rowOff>
    </xdr:to>
    <xdr:sp macro="[0]!Insert_ligne">
      <xdr:nvSpPr>
        <xdr:cNvPr id="3" name="BT_Insertion" hidden="1"/>
        <xdr:cNvSpPr>
          <a:spLocks/>
        </xdr:cNvSpPr>
      </xdr:nvSpPr>
      <xdr:spPr>
        <a:xfrm>
          <a:off x="1828800" y="0"/>
          <a:ext cx="2895600" cy="466725"/>
        </a:xfrm>
        <a:prstGeom prst="roundRect">
          <a:avLst/>
        </a:prstGeom>
        <a:solidFill>
          <a:srgbClr val="FFFF99"/>
        </a:solidFill>
        <a:ln w="9525" cmpd="sng">
          <a:noFill/>
        </a:ln>
      </xdr:spPr>
      <xdr:txBody>
        <a:bodyPr vertOverflow="clip" wrap="square" lIns="0" tIns="0" rIns="0" bIns="0" anchor="ctr"/>
        <a:p>
          <a:pPr algn="ctr">
            <a:defRPr/>
          </a:pPr>
          <a:r>
            <a:rPr lang="en-US" cap="none" sz="1100" b="0" i="0" u="none" baseline="0">
              <a:solidFill>
                <a:srgbClr val="000000"/>
              </a:solidFill>
            </a:rPr>
            <a:t>Insertion ligne au</a:t>
          </a:r>
          <a:r>
            <a:rPr lang="en-US" cap="none" sz="1100" b="0" i="0" u="none" baseline="0">
              <a:solidFill>
                <a:srgbClr val="000000"/>
              </a:solidFill>
            </a:rPr>
            <a:t> dessus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285750</xdr:colOff>
      <xdr:row>1</xdr:row>
      <xdr:rowOff>0</xdr:rowOff>
    </xdr:from>
    <xdr:to>
      <xdr:col>2</xdr:col>
      <xdr:colOff>152400</xdr:colOff>
      <xdr:row>5</xdr:row>
      <xdr:rowOff>0</xdr:rowOff>
    </xdr:to>
    <xdr:sp macro="[0]!Preparation_Page_Vélos">
      <xdr:nvSpPr>
        <xdr:cNvPr id="1" name="Rectangle : coins arrondis 1"/>
        <xdr:cNvSpPr>
          <a:spLocks/>
        </xdr:cNvSpPr>
      </xdr:nvSpPr>
      <xdr:spPr>
        <a:xfrm>
          <a:off x="447675" y="161925"/>
          <a:ext cx="2905125" cy="647700"/>
        </a:xfrm>
        <a:prstGeom prst="round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nchor="ctr"/>
        <a:p>
          <a:pPr algn="ctr">
            <a:defRPr/>
          </a:pPr>
          <a:r>
            <a:rPr lang="en-US" cap="none" sz="1400" b="0" i="0" u="none" baseline="0">
              <a:solidFill>
                <a:srgbClr val="FFFFFF"/>
              </a:solidFill>
            </a:rPr>
            <a:t>Initialisation de la page vélos</a:t>
          </a:r>
        </a:p>
      </xdr:txBody>
    </xdr:sp>
    <xdr:clientData/>
  </xdr:twoCellAnchor>
  <xdr:twoCellAnchor editAs="absolute">
    <xdr:from>
      <xdr:col>1</xdr:col>
      <xdr:colOff>209550</xdr:colOff>
      <xdr:row>6</xdr:row>
      <xdr:rowOff>76200</xdr:rowOff>
    </xdr:from>
    <xdr:to>
      <xdr:col>2</xdr:col>
      <xdr:colOff>76200</xdr:colOff>
      <xdr:row>10</xdr:row>
      <xdr:rowOff>0</xdr:rowOff>
    </xdr:to>
    <xdr:sp macro="[0]!Preparation_Page_Carnet_Entrainement">
      <xdr:nvSpPr>
        <xdr:cNvPr id="2" name="Rectangle : coins arrondis 4"/>
        <xdr:cNvSpPr>
          <a:spLocks/>
        </xdr:cNvSpPr>
      </xdr:nvSpPr>
      <xdr:spPr>
        <a:xfrm>
          <a:off x="371475" y="1047750"/>
          <a:ext cx="2905125" cy="571500"/>
        </a:xfrm>
        <a:prstGeom prst="round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400" b="0" i="0" u="none" baseline="0">
              <a:solidFill>
                <a:srgbClr val="FFFFFF"/>
              </a:solidFill>
            </a:rPr>
            <a:t>Initialisation de la page carnet d'entrainements</a:t>
          </a:r>
        </a:p>
      </xdr:txBody>
    </xdr:sp>
    <xdr:clientData/>
  </xdr:twoCellAnchor>
  <xdr:twoCellAnchor editAs="absolute">
    <xdr:from>
      <xdr:col>1</xdr:col>
      <xdr:colOff>285750</xdr:colOff>
      <xdr:row>11</xdr:row>
      <xdr:rowOff>76200</xdr:rowOff>
    </xdr:from>
    <xdr:to>
      <xdr:col>2</xdr:col>
      <xdr:colOff>152400</xdr:colOff>
      <xdr:row>15</xdr:row>
      <xdr:rowOff>0</xdr:rowOff>
    </xdr:to>
    <xdr:sp macro="[0]!MaJ_lien">
      <xdr:nvSpPr>
        <xdr:cNvPr id="3" name="Rectangle : coins arrondis 5"/>
        <xdr:cNvSpPr>
          <a:spLocks/>
        </xdr:cNvSpPr>
      </xdr:nvSpPr>
      <xdr:spPr>
        <a:xfrm>
          <a:off x="447675" y="1857375"/>
          <a:ext cx="2905125" cy="571500"/>
        </a:xfrm>
        <a:prstGeom prst="round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nchor="ctr"/>
        <a:p>
          <a:pPr algn="ctr">
            <a:defRPr/>
          </a:pPr>
          <a:r>
            <a:rPr lang="en-US" cap="none" sz="1400" b="0" i="0" u="none" baseline="0">
              <a:solidFill>
                <a:srgbClr val="FFFFFF"/>
              </a:solidFill>
            </a:rPr>
            <a:t>Mise à jour des liens avec le catalogue des parcours</a:t>
          </a:r>
        </a:p>
      </xdr:txBody>
    </xdr:sp>
    <xdr:clientData/>
  </xdr:twoCellAnchor>
  <xdr:twoCellAnchor editAs="absolute">
    <xdr:from>
      <xdr:col>1</xdr:col>
      <xdr:colOff>209550</xdr:colOff>
      <xdr:row>17</xdr:row>
      <xdr:rowOff>0</xdr:rowOff>
    </xdr:from>
    <xdr:to>
      <xdr:col>2</xdr:col>
      <xdr:colOff>76200</xdr:colOff>
      <xdr:row>20</xdr:row>
      <xdr:rowOff>0</xdr:rowOff>
    </xdr:to>
    <xdr:sp macro="[0]!Recup_Donnees_Carnet">
      <xdr:nvSpPr>
        <xdr:cNvPr id="4" name="Rectangle : coins arrondis 6"/>
        <xdr:cNvSpPr>
          <a:spLocks/>
        </xdr:cNvSpPr>
      </xdr:nvSpPr>
      <xdr:spPr>
        <a:xfrm>
          <a:off x="371475" y="2752725"/>
          <a:ext cx="2905125" cy="485775"/>
        </a:xfrm>
        <a:prstGeom prst="round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1400" b="0" i="0" u="none" baseline="0">
              <a:solidFill>
                <a:srgbClr val="FFFFFF"/>
              </a:solidFill>
            </a:rPr>
            <a:t>Récupération des informations saisies dans un autre carnet</a:t>
          </a:r>
        </a:p>
      </xdr:txBody>
    </xdr:sp>
    <xdr:clientData/>
  </xdr:twoCellAnchor>
  <xdr:twoCellAnchor editAs="absolute">
    <xdr:from>
      <xdr:col>3</xdr:col>
      <xdr:colOff>66675</xdr:colOff>
      <xdr:row>24</xdr:row>
      <xdr:rowOff>76200</xdr:rowOff>
    </xdr:from>
    <xdr:to>
      <xdr:col>4</xdr:col>
      <xdr:colOff>0</xdr:colOff>
      <xdr:row>28</xdr:row>
      <xdr:rowOff>76200</xdr:rowOff>
    </xdr:to>
    <xdr:sp macro="[0]!Ferme_Expert">
      <xdr:nvSpPr>
        <xdr:cNvPr id="5" name="Rectangle : coins arrondis 7"/>
        <xdr:cNvSpPr>
          <a:spLocks/>
        </xdr:cNvSpPr>
      </xdr:nvSpPr>
      <xdr:spPr>
        <a:xfrm>
          <a:off x="4029075" y="3962400"/>
          <a:ext cx="2971800" cy="647700"/>
        </a:xfrm>
        <a:prstGeom prst="roundRect">
          <a:avLst/>
        </a:prstGeom>
        <a:gradFill rotWithShape="1">
          <a:gsLst>
            <a:gs pos="0">
              <a:srgbClr val="5D417E"/>
            </a:gs>
            <a:gs pos="80000">
              <a:srgbClr val="7B58A6"/>
            </a:gs>
            <a:gs pos="100000">
              <a:srgbClr val="7B57A8"/>
            </a:gs>
          </a:gsLst>
          <a:lin ang="5400000" scaled="1"/>
        </a:gradFill>
        <a:ln w="9525" cmpd="sng">
          <a:noFill/>
        </a:ln>
      </xdr:spPr>
      <xdr:txBody>
        <a:bodyPr vertOverflow="clip" wrap="square" anchor="ctr"/>
        <a:p>
          <a:pPr algn="ctr">
            <a:defRPr/>
          </a:pPr>
          <a:r>
            <a:rPr lang="en-US" cap="none" sz="1400" b="0" i="0" u="none" baseline="0">
              <a:solidFill>
                <a:srgbClr val="FFFFFF"/>
              </a:solidFill>
            </a:rPr>
            <a:t>Fermeture de la page</a:t>
          </a:r>
        </a:p>
      </xdr:txBody>
    </xdr:sp>
    <xdr:clientData/>
  </xdr:twoCellAnchor>
  <xdr:twoCellAnchor editAs="absolute">
    <xdr:from>
      <xdr:col>3</xdr:col>
      <xdr:colOff>66675</xdr:colOff>
      <xdr:row>14</xdr:row>
      <xdr:rowOff>76200</xdr:rowOff>
    </xdr:from>
    <xdr:to>
      <xdr:col>4</xdr:col>
      <xdr:colOff>0</xdr:colOff>
      <xdr:row>18</xdr:row>
      <xdr:rowOff>0</xdr:rowOff>
    </xdr:to>
    <xdr:sp macro="[0]!Exportation_Word_Liens">
      <xdr:nvSpPr>
        <xdr:cNvPr id="6" name="Rectangle : coins arrondis 8"/>
        <xdr:cNvSpPr>
          <a:spLocks/>
        </xdr:cNvSpPr>
      </xdr:nvSpPr>
      <xdr:spPr>
        <a:xfrm>
          <a:off x="4029075" y="2343150"/>
          <a:ext cx="2971800" cy="5715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400" b="0" i="0" u="none" baseline="0">
              <a:solidFill>
                <a:srgbClr val="FFFFFF"/>
              </a:solidFill>
            </a:rPr>
            <a:t>Création</a:t>
          </a:r>
          <a:r>
            <a:rPr lang="en-US" cap="none" sz="1400" b="0" i="0" u="none" baseline="0">
              <a:solidFill>
                <a:srgbClr val="FFFFFF"/>
              </a:solidFill>
            </a:rPr>
            <a:t> du fichier Word avec les parcours , description et liens</a:t>
          </a:r>
        </a:p>
      </xdr:txBody>
    </xdr:sp>
    <xdr:clientData/>
  </xdr:twoCellAnchor>
  <xdr:twoCellAnchor editAs="absolute">
    <xdr:from>
      <xdr:col>3</xdr:col>
      <xdr:colOff>66675</xdr:colOff>
      <xdr:row>4</xdr:row>
      <xdr:rowOff>152400</xdr:rowOff>
    </xdr:from>
    <xdr:to>
      <xdr:col>4</xdr:col>
      <xdr:colOff>0</xdr:colOff>
      <xdr:row>8</xdr:row>
      <xdr:rowOff>0</xdr:rowOff>
    </xdr:to>
    <xdr:sp macro="[0]!Exportation_site">
      <xdr:nvSpPr>
        <xdr:cNvPr id="7" name="Rectangle : coins arrondis 10"/>
        <xdr:cNvSpPr>
          <a:spLocks/>
        </xdr:cNvSpPr>
      </xdr:nvSpPr>
      <xdr:spPr>
        <a:xfrm>
          <a:off x="4029075" y="800100"/>
          <a:ext cx="2971800" cy="495300"/>
        </a:xfrm>
        <a:prstGeom prst="roundRect">
          <a:avLst/>
        </a:prstGeom>
        <a:gradFill rotWithShape="1">
          <a:gsLst>
            <a:gs pos="0">
              <a:srgbClr val="000000"/>
            </a:gs>
            <a:gs pos="80000">
              <a:srgbClr val="000000"/>
            </a:gs>
            <a:gs pos="100000">
              <a:srgbClr val="000000"/>
            </a:gs>
          </a:gsLst>
          <a:lin ang="5400000" scaled="1"/>
        </a:gradFill>
        <a:ln w="9525" cmpd="sng">
          <a:noFill/>
        </a:ln>
      </xdr:spPr>
      <xdr:txBody>
        <a:bodyPr vertOverflow="clip" wrap="square" anchor="ctr"/>
        <a:p>
          <a:pPr algn="ctr">
            <a:defRPr/>
          </a:pPr>
          <a:r>
            <a:rPr lang="en-US" cap="none" sz="1400" b="0" i="0" u="none" baseline="0">
              <a:solidFill>
                <a:srgbClr val="FFFFFF"/>
              </a:solidFill>
            </a:rPr>
            <a:t>Création</a:t>
          </a:r>
          <a:r>
            <a:rPr lang="en-US" cap="none" sz="1400" b="0" i="0" u="none" baseline="0">
              <a:solidFill>
                <a:srgbClr val="FFFFFF"/>
              </a:solidFill>
            </a:rPr>
            <a:t> du fichier pour l'import dans l'agenda du site</a:t>
          </a:r>
        </a:p>
      </xdr:txBody>
    </xdr:sp>
    <xdr:clientData/>
  </xdr:twoCellAnchor>
  <xdr:twoCellAnchor editAs="absolute">
    <xdr:from>
      <xdr:col>3</xdr:col>
      <xdr:colOff>66675</xdr:colOff>
      <xdr:row>9</xdr:row>
      <xdr:rowOff>0</xdr:rowOff>
    </xdr:from>
    <xdr:to>
      <xdr:col>4</xdr:col>
      <xdr:colOff>0</xdr:colOff>
      <xdr:row>13</xdr:row>
      <xdr:rowOff>0</xdr:rowOff>
    </xdr:to>
    <xdr:sp macro="[0]!EXTRACT">
      <xdr:nvSpPr>
        <xdr:cNvPr id="8" name="Rectangle : coins arrondis 9"/>
        <xdr:cNvSpPr>
          <a:spLocks/>
        </xdr:cNvSpPr>
      </xdr:nvSpPr>
      <xdr:spPr>
        <a:xfrm>
          <a:off x="4029075" y="1457325"/>
          <a:ext cx="2971800" cy="647700"/>
        </a:xfrm>
        <a:prstGeom prst="roundRect">
          <a:avLst/>
        </a:prstGeom>
        <a:solidFill>
          <a:srgbClr val="00B050"/>
        </a:solidFill>
        <a:ln w="9525" cmpd="sng">
          <a:noFill/>
        </a:ln>
      </xdr:spPr>
      <xdr:txBody>
        <a:bodyPr vertOverflow="clip" wrap="square" lIns="36000" tIns="36000" rIns="36000" bIns="36000" anchor="ctr"/>
        <a:p>
          <a:pPr algn="ctr">
            <a:defRPr/>
          </a:pPr>
          <a:r>
            <a:rPr lang="en-US" cap="none" sz="1400" b="0" i="0" u="none" baseline="0">
              <a:solidFill>
                <a:srgbClr val="FFFFFF"/>
              </a:solidFill>
            </a:rPr>
            <a:t>Création</a:t>
          </a:r>
          <a:r>
            <a:rPr lang="en-US" cap="none" sz="1400" b="0" i="0" u="none" baseline="0">
              <a:solidFill>
                <a:srgbClr val="FFFFFF"/>
              </a:solidFill>
            </a:rPr>
            <a:t> du fichier Word avec les description par type de parcours</a:t>
          </a:r>
        </a:p>
      </xdr:txBody>
    </xdr:sp>
    <xdr:clientData/>
  </xdr:twoCellAnchor>
  <xdr:twoCellAnchor editAs="absolute">
    <xdr:from>
      <xdr:col>3</xdr:col>
      <xdr:colOff>66675</xdr:colOff>
      <xdr:row>19</xdr:row>
      <xdr:rowOff>152400</xdr:rowOff>
    </xdr:from>
    <xdr:to>
      <xdr:col>4</xdr:col>
      <xdr:colOff>0</xdr:colOff>
      <xdr:row>23</xdr:row>
      <xdr:rowOff>76200</xdr:rowOff>
    </xdr:to>
    <xdr:sp macro="[0]!Exportation_Word">
      <xdr:nvSpPr>
        <xdr:cNvPr id="9" name="Rectangle : coins arrondis 2"/>
        <xdr:cNvSpPr>
          <a:spLocks/>
        </xdr:cNvSpPr>
      </xdr:nvSpPr>
      <xdr:spPr>
        <a:xfrm>
          <a:off x="4029075" y="3228975"/>
          <a:ext cx="2971800" cy="571500"/>
        </a:xfrm>
        <a:prstGeom prst="roundRect">
          <a:avLst/>
        </a:prstGeom>
        <a:solidFill>
          <a:srgbClr val="FFFF00"/>
        </a:solidFill>
        <a:ln w="9525" cmpd="sng">
          <a:solidFill>
            <a:srgbClr val="FFFF00"/>
          </a:solidFill>
          <a:headEnd type="none"/>
          <a:tailEnd type="none"/>
        </a:ln>
      </xdr:spPr>
      <xdr:txBody>
        <a:bodyPr vertOverflow="clip" wrap="square" anchor="ctr"/>
        <a:p>
          <a:pPr algn="ctr">
            <a:defRPr/>
          </a:pPr>
          <a:r>
            <a:rPr lang="en-US" cap="none" sz="1400" b="0" i="0" u="none" baseline="0">
              <a:solidFill>
                <a:srgbClr val="000000"/>
              </a:solidFill>
            </a:rPr>
            <a:t>Création</a:t>
          </a:r>
          <a:r>
            <a:rPr lang="en-US" cap="none" sz="1400" b="0" i="0" u="none" baseline="0">
              <a:solidFill>
                <a:srgbClr val="000000"/>
              </a:solidFill>
            </a:rPr>
            <a:t> du fichier Word avec les parcours et description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penrunner.com/route-details/18051947" TargetMode="External" /><Relationship Id="rId2" Type="http://schemas.openxmlformats.org/officeDocument/2006/relationships/hyperlink" Target="https://www.openrunner.com/route-details/12285718" TargetMode="External" /><Relationship Id="rId3" Type="http://schemas.openxmlformats.org/officeDocument/2006/relationships/hyperlink" Target="https://www.openrunner.com/route-details/4676272" TargetMode="External" /><Relationship Id="rId4" Type="http://schemas.openxmlformats.org/officeDocument/2006/relationships/hyperlink" Target="https://www.openrunner.com/route-details/18052525" TargetMode="External" /><Relationship Id="rId5" Type="http://schemas.openxmlformats.org/officeDocument/2006/relationships/hyperlink" Target="https://www.openrunner.com/route-details/9415654" TargetMode="External" /><Relationship Id="rId6" Type="http://schemas.openxmlformats.org/officeDocument/2006/relationships/hyperlink" Target="https://www.openrunner.com/route-details/5049310" TargetMode="External" /><Relationship Id="rId7" Type="http://schemas.openxmlformats.org/officeDocument/2006/relationships/hyperlink" Target="https://www.openrunner.com/route-details/18061482" TargetMode="External" /><Relationship Id="rId8" Type="http://schemas.openxmlformats.org/officeDocument/2006/relationships/hyperlink" Target="https://www.openrunner.com/route-details/18055471" TargetMode="External" /><Relationship Id="rId9" Type="http://schemas.openxmlformats.org/officeDocument/2006/relationships/hyperlink" Target="https://www.openrunner.com/route-details/10907622" TargetMode="External" /><Relationship Id="rId10" Type="http://schemas.openxmlformats.org/officeDocument/2006/relationships/hyperlink" Target="https://www.openrunner.com/route-details/18061569" TargetMode="External" /><Relationship Id="rId11" Type="http://schemas.openxmlformats.org/officeDocument/2006/relationships/hyperlink" Target="https://www.openrunner.com/route-details/12223622" TargetMode="External" /><Relationship Id="rId12" Type="http://schemas.openxmlformats.org/officeDocument/2006/relationships/hyperlink" Target="https://www.openrunner.com/route-details/12047813" TargetMode="External" /><Relationship Id="rId13" Type="http://schemas.openxmlformats.org/officeDocument/2006/relationships/hyperlink" Target="https://www.openrunner.com/route-details/18063433" TargetMode="External" /><Relationship Id="rId14" Type="http://schemas.openxmlformats.org/officeDocument/2006/relationships/hyperlink" Target="https://www.openrunner.com/route-details/18063429" TargetMode="External" /><Relationship Id="rId15" Type="http://schemas.openxmlformats.org/officeDocument/2006/relationships/hyperlink" Target="https://www.openrunner.com/route-details/9414755" TargetMode="External" /><Relationship Id="rId16" Type="http://schemas.openxmlformats.org/officeDocument/2006/relationships/hyperlink" Target="https://www.openrunner.com/route-details/18063441" TargetMode="External" /><Relationship Id="rId17" Type="http://schemas.openxmlformats.org/officeDocument/2006/relationships/hyperlink" Target="https://www.openrunner.com/route-details/10859000" TargetMode="External" /><Relationship Id="rId18" Type="http://schemas.openxmlformats.org/officeDocument/2006/relationships/hyperlink" Target="https://www.openrunner.com/route-details/6993852" TargetMode="External" /><Relationship Id="rId19" Type="http://schemas.openxmlformats.org/officeDocument/2006/relationships/hyperlink" Target="https://www.openrunner.com/route-details/18063748" TargetMode="External" /><Relationship Id="rId20" Type="http://schemas.openxmlformats.org/officeDocument/2006/relationships/hyperlink" Target="https://www.openrunner.com/route-details/8172546" TargetMode="External" /><Relationship Id="rId21" Type="http://schemas.openxmlformats.org/officeDocument/2006/relationships/hyperlink" Target="https://www.openrunner.com/route-details/5222035" TargetMode="External" /><Relationship Id="rId22" Type="http://schemas.openxmlformats.org/officeDocument/2006/relationships/hyperlink" Target="https://www.openrunner.com/route-details/18063957" TargetMode="External" /><Relationship Id="rId23" Type="http://schemas.openxmlformats.org/officeDocument/2006/relationships/hyperlink" Target="https://www.openrunner.com/route-details/8166714" TargetMode="External" /><Relationship Id="rId24" Type="http://schemas.openxmlformats.org/officeDocument/2006/relationships/hyperlink" Target="https://www.openrunner.com/route-details/4952238" TargetMode="External" /><Relationship Id="rId25" Type="http://schemas.openxmlformats.org/officeDocument/2006/relationships/hyperlink" Target="https://www.openrunner.com/route-details/18066285" TargetMode="External" /><Relationship Id="rId26" Type="http://schemas.openxmlformats.org/officeDocument/2006/relationships/hyperlink" Target="https://www.openrunner.com/route-details/5666495" TargetMode="External" /><Relationship Id="rId27" Type="http://schemas.openxmlformats.org/officeDocument/2006/relationships/hyperlink" Target="https://www.openrunner.com/route-details/8166790" TargetMode="External" /><Relationship Id="rId28" Type="http://schemas.openxmlformats.org/officeDocument/2006/relationships/hyperlink" Target="https://www.openrunner.com/route-details/18066347" TargetMode="External" /><Relationship Id="rId29" Type="http://schemas.openxmlformats.org/officeDocument/2006/relationships/hyperlink" Target="https://www.openrunner.com/route-details/8170275" TargetMode="External" /><Relationship Id="rId30" Type="http://schemas.openxmlformats.org/officeDocument/2006/relationships/hyperlink" Target="https://www.openrunner.com/route-details/6993954" TargetMode="External" /><Relationship Id="rId31" Type="http://schemas.openxmlformats.org/officeDocument/2006/relationships/hyperlink" Target="https://www.openrunner.com/route-details/18066403" TargetMode="External" /><Relationship Id="rId32" Type="http://schemas.openxmlformats.org/officeDocument/2006/relationships/hyperlink" Target="https://www.openrunner.com/route-details/12126594" TargetMode="External" /><Relationship Id="rId33" Type="http://schemas.openxmlformats.org/officeDocument/2006/relationships/hyperlink" Target="https://www.openrunner.com/route-details/4758736" TargetMode="External" /><Relationship Id="rId34" Type="http://schemas.openxmlformats.org/officeDocument/2006/relationships/hyperlink" Target="https://www.openrunner.com/route-details/18066632" TargetMode="External" /><Relationship Id="rId35" Type="http://schemas.openxmlformats.org/officeDocument/2006/relationships/hyperlink" Target="https://www.openrunner.com/route-details/18066565" TargetMode="External" /><Relationship Id="rId36" Type="http://schemas.openxmlformats.org/officeDocument/2006/relationships/hyperlink" Target="https://www.openrunner.com/route-details/12226338" TargetMode="External" /><Relationship Id="rId37" Type="http://schemas.openxmlformats.org/officeDocument/2006/relationships/hyperlink" Target="https://www.openrunner.com/route-details/18066776" TargetMode="External" /><Relationship Id="rId38" Type="http://schemas.openxmlformats.org/officeDocument/2006/relationships/hyperlink" Target="https://www.openrunner.com/route-details/6874778" TargetMode="External" /><Relationship Id="rId39" Type="http://schemas.openxmlformats.org/officeDocument/2006/relationships/hyperlink" Target="https://www.openrunner.com/route-details/8175463" TargetMode="External" /><Relationship Id="rId40" Type="http://schemas.openxmlformats.org/officeDocument/2006/relationships/hyperlink" Target="https://www.openrunner.com/route-details/18066880" TargetMode="External" /><Relationship Id="rId41" Type="http://schemas.openxmlformats.org/officeDocument/2006/relationships/hyperlink" Target="https://www.openrunner.com/route-details/12223442" TargetMode="External" /><Relationship Id="rId42" Type="http://schemas.openxmlformats.org/officeDocument/2006/relationships/hyperlink" Target="https://www.openrunner.com/route-details/12043450" TargetMode="External" /><Relationship Id="rId43" Type="http://schemas.openxmlformats.org/officeDocument/2006/relationships/hyperlink" Target="https://www.openrunner.com/route-details/18066899" TargetMode="External" /><Relationship Id="rId44" Type="http://schemas.openxmlformats.org/officeDocument/2006/relationships/hyperlink" Target="https://www.openrunner.com/route-details/9415582" TargetMode="External" /><Relationship Id="rId45" Type="http://schemas.openxmlformats.org/officeDocument/2006/relationships/hyperlink" Target="https://www.openrunner.com/route-details/5723939" TargetMode="External" /><Relationship Id="rId46" Type="http://schemas.openxmlformats.org/officeDocument/2006/relationships/hyperlink" Target="https://www.openrunner.com/route-details/17808790" TargetMode="External" /><Relationship Id="rId47" Type="http://schemas.openxmlformats.org/officeDocument/2006/relationships/hyperlink" Target="https://www.openrunner.com/route-details/17808771" TargetMode="External" /><Relationship Id="rId48" Type="http://schemas.openxmlformats.org/officeDocument/2006/relationships/hyperlink" Target="https://www.openrunner.com/route-details/15180730" TargetMode="External" /><Relationship Id="rId49" Type="http://schemas.openxmlformats.org/officeDocument/2006/relationships/hyperlink" Target="https://www.openrunner.com/route-details/18069349" TargetMode="External" /><Relationship Id="rId50" Type="http://schemas.openxmlformats.org/officeDocument/2006/relationships/hyperlink" Target="https://www.openrunner.com/route-details/10868781" TargetMode="External" /><Relationship Id="rId51" Type="http://schemas.openxmlformats.org/officeDocument/2006/relationships/hyperlink" Target="https://www.openrunner.com/route-details/5209897" TargetMode="External" /><Relationship Id="rId52" Type="http://schemas.openxmlformats.org/officeDocument/2006/relationships/hyperlink" Target="https://www.openrunner.com/route-details/18069436" TargetMode="External" /><Relationship Id="rId53" Type="http://schemas.openxmlformats.org/officeDocument/2006/relationships/hyperlink" Target="https://www.openrunner.com/route-details/9415493" TargetMode="External" /><Relationship Id="rId54" Type="http://schemas.openxmlformats.org/officeDocument/2006/relationships/hyperlink" Target="https://www.openrunner.com/route-details/6937571" TargetMode="External" /><Relationship Id="rId55" Type="http://schemas.openxmlformats.org/officeDocument/2006/relationships/hyperlink" Target="https://www.openrunner.com/route-details/18070056" TargetMode="External" /><Relationship Id="rId56" Type="http://schemas.openxmlformats.org/officeDocument/2006/relationships/hyperlink" Target="https://www.openrunner.com/route-details/10907762" TargetMode="External" /><Relationship Id="rId57" Type="http://schemas.openxmlformats.org/officeDocument/2006/relationships/hyperlink" Target="https://www.openrunner.com/route-details/6989290" TargetMode="External" /><Relationship Id="rId58" Type="http://schemas.openxmlformats.org/officeDocument/2006/relationships/hyperlink" Target="https://www.openrunner.com/route-details/18070172" TargetMode="External" /><Relationship Id="rId59" Type="http://schemas.openxmlformats.org/officeDocument/2006/relationships/hyperlink" Target="https://www.openrunner.com/route-details/10907590" TargetMode="External" /><Relationship Id="rId60" Type="http://schemas.openxmlformats.org/officeDocument/2006/relationships/hyperlink" Target="https://www.openrunner.com/route-details/6976204" TargetMode="External" /><Relationship Id="rId61" Type="http://schemas.openxmlformats.org/officeDocument/2006/relationships/hyperlink" Target="https://www.openrunner.com/route-details/18070230" TargetMode="External" /><Relationship Id="rId62" Type="http://schemas.openxmlformats.org/officeDocument/2006/relationships/hyperlink" Target="https://www.openrunner.com/route-details/10907774" TargetMode="External" /><Relationship Id="rId63" Type="http://schemas.openxmlformats.org/officeDocument/2006/relationships/hyperlink" Target="https://www.openrunner.com/route-details/5715644" TargetMode="External" /><Relationship Id="rId64" Type="http://schemas.openxmlformats.org/officeDocument/2006/relationships/hyperlink" Target="https://www.openrunner.com/route-details/18070289" TargetMode="External" /><Relationship Id="rId65" Type="http://schemas.openxmlformats.org/officeDocument/2006/relationships/hyperlink" Target="https://www.openrunner.com/route-details/10869115" TargetMode="External" /><Relationship Id="rId66" Type="http://schemas.openxmlformats.org/officeDocument/2006/relationships/hyperlink" Target="https://www.openrunner.com/route-details/6977275" TargetMode="External" /><Relationship Id="rId67" Type="http://schemas.openxmlformats.org/officeDocument/2006/relationships/hyperlink" Target="https://www.openrunner.com/route-details/18070530" TargetMode="External" /><Relationship Id="rId68" Type="http://schemas.openxmlformats.org/officeDocument/2006/relationships/hyperlink" Target="https://www.openrunner.com/route-details/9414839" TargetMode="External" /><Relationship Id="rId69" Type="http://schemas.openxmlformats.org/officeDocument/2006/relationships/hyperlink" Target="https://www.openrunner.com/route-details/5677088" TargetMode="External" /><Relationship Id="rId70" Type="http://schemas.openxmlformats.org/officeDocument/2006/relationships/hyperlink" Target="https://www.openrunner.com/route-details/10478335" TargetMode="External" /><Relationship Id="rId71" Type="http://schemas.openxmlformats.org/officeDocument/2006/relationships/hyperlink" Target="https://www.openrunner.com/route-details/10478325" TargetMode="External" /><Relationship Id="rId72" Type="http://schemas.openxmlformats.org/officeDocument/2006/relationships/hyperlink" Target="https://www.openrunner.com/route-details/9887307" TargetMode="External" /><Relationship Id="rId73" Type="http://schemas.openxmlformats.org/officeDocument/2006/relationships/hyperlink" Target="https://www.openrunner.com/route-details/18070565" TargetMode="External" /><Relationship Id="rId74" Type="http://schemas.openxmlformats.org/officeDocument/2006/relationships/hyperlink" Target="https://www.openrunner.com/route-details/9415007" TargetMode="External" /><Relationship Id="rId75" Type="http://schemas.openxmlformats.org/officeDocument/2006/relationships/hyperlink" Target="https://www.openrunner.com/route-details/7002664" TargetMode="External" /><Relationship Id="rId76" Type="http://schemas.openxmlformats.org/officeDocument/2006/relationships/hyperlink" Target="https://www.openrunner.com/route-details/18083126" TargetMode="External" /><Relationship Id="rId77" Type="http://schemas.openxmlformats.org/officeDocument/2006/relationships/hyperlink" Target="https://www.openrunner.com/route-details/5686974" TargetMode="External" /><Relationship Id="rId78" Type="http://schemas.openxmlformats.org/officeDocument/2006/relationships/hyperlink" Target="https://www.openrunner.com/route-details/4721197" TargetMode="External" /><Relationship Id="rId79" Type="http://schemas.openxmlformats.org/officeDocument/2006/relationships/hyperlink" Target="https://www.openrunner.com/route-details/18083585" TargetMode="External" /><Relationship Id="rId80" Type="http://schemas.openxmlformats.org/officeDocument/2006/relationships/hyperlink" Target="https://www.openrunner.com/route-details/10868976" TargetMode="External" /><Relationship Id="rId81" Type="http://schemas.openxmlformats.org/officeDocument/2006/relationships/hyperlink" Target="https://www.openrunner.com/route-details/6981417" TargetMode="External" /><Relationship Id="rId82" Type="http://schemas.openxmlformats.org/officeDocument/2006/relationships/hyperlink" Target="https://www.openrunner.com/route-details/18083619" TargetMode="External" /><Relationship Id="rId83" Type="http://schemas.openxmlformats.org/officeDocument/2006/relationships/hyperlink" Target="https://www.openrunner.com/route-details/10907651" TargetMode="External" /><Relationship Id="rId84" Type="http://schemas.openxmlformats.org/officeDocument/2006/relationships/hyperlink" Target="https://www.openrunner.com/route-details/6866144" TargetMode="External" /><Relationship Id="rId85" Type="http://schemas.openxmlformats.org/officeDocument/2006/relationships/hyperlink" Target="https://www.openrunner.com/route-details/18083835" TargetMode="External" /><Relationship Id="rId86" Type="http://schemas.openxmlformats.org/officeDocument/2006/relationships/hyperlink" Target="https://www.openrunner.com/route-details/18083800" TargetMode="External" /><Relationship Id="rId87" Type="http://schemas.openxmlformats.org/officeDocument/2006/relationships/hyperlink" Target="https://www.openrunner.com/route-details/12227527" TargetMode="External" /><Relationship Id="rId88" Type="http://schemas.openxmlformats.org/officeDocument/2006/relationships/hyperlink" Target="https://www.openrunner.com/route-details/18084141" TargetMode="External" /><Relationship Id="rId89" Type="http://schemas.openxmlformats.org/officeDocument/2006/relationships/hyperlink" Target="https://www.openrunner.com/route-details/9414172" TargetMode="External" /><Relationship Id="rId90" Type="http://schemas.openxmlformats.org/officeDocument/2006/relationships/hyperlink" Target="https://www.openrunner.com/route-details/6996173" TargetMode="External" /><Relationship Id="rId91" Type="http://schemas.openxmlformats.org/officeDocument/2006/relationships/hyperlink" Target="https://www.openrunner.com/route-details/18084272" TargetMode="External" /><Relationship Id="rId92" Type="http://schemas.openxmlformats.org/officeDocument/2006/relationships/hyperlink" Target="https://www.openrunner.com/route-details/18084177" TargetMode="External" /><Relationship Id="rId93" Type="http://schemas.openxmlformats.org/officeDocument/2006/relationships/hyperlink" Target="https://www.openrunner.com/route-details/11860854" TargetMode="External" /><Relationship Id="rId94" Type="http://schemas.openxmlformats.org/officeDocument/2006/relationships/hyperlink" Target="https://www.openrunner.com/route-details/18084329" TargetMode="External" /><Relationship Id="rId95" Type="http://schemas.openxmlformats.org/officeDocument/2006/relationships/hyperlink" Target="https://www.openrunner.com/route-details/10907640" TargetMode="External" /><Relationship Id="rId96" Type="http://schemas.openxmlformats.org/officeDocument/2006/relationships/hyperlink" Target="https://www.openrunner.com/route-details/5153455" TargetMode="External" /><Relationship Id="rId97" Type="http://schemas.openxmlformats.org/officeDocument/2006/relationships/hyperlink" Target="https://www.openrunner.com/route-details/18084406" TargetMode="External" /><Relationship Id="rId98" Type="http://schemas.openxmlformats.org/officeDocument/2006/relationships/hyperlink" Target="https://www.openrunner.com/route-details/18084354" TargetMode="External" /><Relationship Id="rId99" Type="http://schemas.openxmlformats.org/officeDocument/2006/relationships/hyperlink" Target="https://www.openrunner.com/route-details/6994184" TargetMode="External" /><Relationship Id="rId100" Type="http://schemas.openxmlformats.org/officeDocument/2006/relationships/hyperlink" Target="https://www.openrunner.com/route-details/18084444" TargetMode="External" /><Relationship Id="rId101" Type="http://schemas.openxmlformats.org/officeDocument/2006/relationships/hyperlink" Target="https://www.openrunner.com/route-details/8172820" TargetMode="External" /><Relationship Id="rId102" Type="http://schemas.openxmlformats.org/officeDocument/2006/relationships/hyperlink" Target="https://www.openrunner.com/route-details/6988258" TargetMode="External" /><Relationship Id="rId103" Type="http://schemas.openxmlformats.org/officeDocument/2006/relationships/hyperlink" Target="https://www.openrunner.com/route-details/18089585" TargetMode="External" /><Relationship Id="rId104" Type="http://schemas.openxmlformats.org/officeDocument/2006/relationships/hyperlink" Target="https://www.openrunner.com/route-details/10907603" TargetMode="External" /><Relationship Id="rId105" Type="http://schemas.openxmlformats.org/officeDocument/2006/relationships/hyperlink" Target="https://www.openrunner.com/route-details/6988359" TargetMode="External" /><Relationship Id="rId106" Type="http://schemas.openxmlformats.org/officeDocument/2006/relationships/hyperlink" Target="https://www.openrunner.com/route-details/18089600" TargetMode="External" /><Relationship Id="rId107" Type="http://schemas.openxmlformats.org/officeDocument/2006/relationships/hyperlink" Target="https://www.openrunner.com/route-details/10907697" TargetMode="External" /><Relationship Id="rId108" Type="http://schemas.openxmlformats.org/officeDocument/2006/relationships/hyperlink" Target="https://www.openrunner.com/route-details/6883415" TargetMode="External" /><Relationship Id="rId109" Type="http://schemas.openxmlformats.org/officeDocument/2006/relationships/hyperlink" Target="https://www.openrunner.com/route-details/18092938" TargetMode="External" /><Relationship Id="rId110" Type="http://schemas.openxmlformats.org/officeDocument/2006/relationships/hyperlink" Target="https://www.openrunner.com/route-details/9414211" TargetMode="External" /><Relationship Id="rId111" Type="http://schemas.openxmlformats.org/officeDocument/2006/relationships/hyperlink" Target="https://www.openrunner.com/route-details/5049648" TargetMode="External" /><Relationship Id="rId112" Type="http://schemas.openxmlformats.org/officeDocument/2006/relationships/hyperlink" Target="https://www.openrunner.com/route-details/18094689" TargetMode="External" /><Relationship Id="rId113" Type="http://schemas.openxmlformats.org/officeDocument/2006/relationships/hyperlink" Target="https://www.openrunner.com/route-details/10907688" TargetMode="External" /><Relationship Id="rId114" Type="http://schemas.openxmlformats.org/officeDocument/2006/relationships/hyperlink" Target="https://www.openrunner.com/route-details/6974074" TargetMode="External" /><Relationship Id="rId115" Type="http://schemas.openxmlformats.org/officeDocument/2006/relationships/hyperlink" Target="https://www.openrunner.com/route-details/18094786" TargetMode="External" /><Relationship Id="rId116" Type="http://schemas.openxmlformats.org/officeDocument/2006/relationships/hyperlink" Target="https://www.openrunner.com/route-details/8175226" TargetMode="External" /><Relationship Id="rId117" Type="http://schemas.openxmlformats.org/officeDocument/2006/relationships/hyperlink" Target="https://www.openrunner.com/route-details/6866178" TargetMode="External" /><Relationship Id="rId118" Type="http://schemas.openxmlformats.org/officeDocument/2006/relationships/hyperlink" Target="https://www.openrunner.com/route-details/18094943" TargetMode="External" /><Relationship Id="rId119" Type="http://schemas.openxmlformats.org/officeDocument/2006/relationships/hyperlink" Target="https://www.openrunner.com/route-details/10869055" TargetMode="External" /><Relationship Id="rId120" Type="http://schemas.openxmlformats.org/officeDocument/2006/relationships/hyperlink" Target="https://www.openrunner.com/route-details/5715626" TargetMode="External" /><Relationship Id="rId121" Type="http://schemas.openxmlformats.org/officeDocument/2006/relationships/hyperlink" Target="https://www.openrunner.com/route-details/18095043" TargetMode="External" /><Relationship Id="rId122" Type="http://schemas.openxmlformats.org/officeDocument/2006/relationships/hyperlink" Target="https://www.openrunner.com/route-details/9415557" TargetMode="External" /><Relationship Id="rId123" Type="http://schemas.openxmlformats.org/officeDocument/2006/relationships/hyperlink" Target="https://www.openrunner.com/route-details/4820688" TargetMode="External" /><Relationship Id="rId124" Type="http://schemas.openxmlformats.org/officeDocument/2006/relationships/hyperlink" Target="https://www.openrunner.com/route-details/18095161" TargetMode="External" /><Relationship Id="rId125" Type="http://schemas.openxmlformats.org/officeDocument/2006/relationships/hyperlink" Target="https://www.openrunner.com/route-details/18095130" TargetMode="External" /><Relationship Id="rId126" Type="http://schemas.openxmlformats.org/officeDocument/2006/relationships/hyperlink" Target="https://www.openrunner.com/route-details/6988108" TargetMode="External" /><Relationship Id="rId127" Type="http://schemas.openxmlformats.org/officeDocument/2006/relationships/hyperlink" Target="https://www.openrunner.com/route-details/18095192" TargetMode="External" /><Relationship Id="rId128" Type="http://schemas.openxmlformats.org/officeDocument/2006/relationships/hyperlink" Target="https://www.openrunner.com/route-details/8172871" TargetMode="External" /><Relationship Id="rId129" Type="http://schemas.openxmlformats.org/officeDocument/2006/relationships/hyperlink" Target="https://www.openrunner.com/route-details/6995963" TargetMode="External" /><Relationship Id="rId130" Type="http://schemas.openxmlformats.org/officeDocument/2006/relationships/hyperlink" Target="https://www.openrunner.com/route-details/18096447" TargetMode="External" /><Relationship Id="rId131" Type="http://schemas.openxmlformats.org/officeDocument/2006/relationships/hyperlink" Target="https://www.openrunner.com/route-details/10907709" TargetMode="External" /><Relationship Id="rId132" Type="http://schemas.openxmlformats.org/officeDocument/2006/relationships/hyperlink" Target="https://www.openrunner.com/route-details/6993649" TargetMode="External" /><Relationship Id="rId133" Type="http://schemas.openxmlformats.org/officeDocument/2006/relationships/hyperlink" Target="https://www.openrunner.com/route-details/18098337" TargetMode="External" /><Relationship Id="rId134" Type="http://schemas.openxmlformats.org/officeDocument/2006/relationships/hyperlink" Target="https://www.openrunner.com/route-details/10869031" TargetMode="External" /><Relationship Id="rId135" Type="http://schemas.openxmlformats.org/officeDocument/2006/relationships/hyperlink" Target="https://www.openrunner.com/route-details/6988019" TargetMode="External" /><Relationship Id="rId136" Type="http://schemas.openxmlformats.org/officeDocument/2006/relationships/hyperlink" Target="https://www.openrunner.com/route-details/18098497" TargetMode="External" /><Relationship Id="rId137" Type="http://schemas.openxmlformats.org/officeDocument/2006/relationships/hyperlink" Target="https://www.openrunner.com/route-details/18098434" TargetMode="External" /><Relationship Id="rId138" Type="http://schemas.openxmlformats.org/officeDocument/2006/relationships/hyperlink" Target="https://www.openrunner.com/route-details/7002558" TargetMode="External" /><Relationship Id="rId139" Type="http://schemas.openxmlformats.org/officeDocument/2006/relationships/hyperlink" Target="https://www.openrunner.com/route-details/18098757" TargetMode="External" /><Relationship Id="rId140" Type="http://schemas.openxmlformats.org/officeDocument/2006/relationships/hyperlink" Target="https://www.openrunner.com/route-details/9414972" TargetMode="External" /><Relationship Id="rId141" Type="http://schemas.openxmlformats.org/officeDocument/2006/relationships/hyperlink" Target="https://www.openrunner.com/route-details/4864571" TargetMode="External" /><Relationship Id="rId142" Type="http://schemas.openxmlformats.org/officeDocument/2006/relationships/hyperlink" Target="https://www.openrunner.com/route-details/18098933" TargetMode="External" /><Relationship Id="rId143" Type="http://schemas.openxmlformats.org/officeDocument/2006/relationships/hyperlink" Target="https://www.openrunner.com/route-details/10868880" TargetMode="External" /><Relationship Id="rId144" Type="http://schemas.openxmlformats.org/officeDocument/2006/relationships/hyperlink" Target="https://www.openrunner.com/route-details/4952426" TargetMode="External" /><Relationship Id="rId145" Type="http://schemas.openxmlformats.org/officeDocument/2006/relationships/hyperlink" Target="https://www.openrunner.com/route-details/18098967" TargetMode="External" /><Relationship Id="rId146" Type="http://schemas.openxmlformats.org/officeDocument/2006/relationships/hyperlink" Target="https://www.openrunner.com/route-details/9402926" TargetMode="External" /><Relationship Id="rId147" Type="http://schemas.openxmlformats.org/officeDocument/2006/relationships/hyperlink" Target="https://www.openrunner.com/route-details/5714954" TargetMode="External" /><Relationship Id="rId148" Type="http://schemas.openxmlformats.org/officeDocument/2006/relationships/hyperlink" Target="https://www.openrunner.com/route-details/18098998" TargetMode="External" /><Relationship Id="rId149" Type="http://schemas.openxmlformats.org/officeDocument/2006/relationships/hyperlink" Target="https://www.openrunner.com/route-details/8167271" TargetMode="External" /><Relationship Id="rId150" Type="http://schemas.openxmlformats.org/officeDocument/2006/relationships/hyperlink" Target="https://www.openrunner.com/route-details/6977288" TargetMode="External" /><Relationship Id="rId151" Type="http://schemas.openxmlformats.org/officeDocument/2006/relationships/hyperlink" Target="https://www.openrunner.com/route-details/18104602" TargetMode="External" /><Relationship Id="rId152" Type="http://schemas.openxmlformats.org/officeDocument/2006/relationships/hyperlink" Target="https://www.openrunner.com/route-details/8170283" TargetMode="External" /><Relationship Id="rId153" Type="http://schemas.openxmlformats.org/officeDocument/2006/relationships/hyperlink" Target="https://www.openrunner.com/route-details/5189238" TargetMode="External" /><Relationship Id="rId154" Type="http://schemas.openxmlformats.org/officeDocument/2006/relationships/hyperlink" Target="https://www.openrunner.com/route-details/18105432" TargetMode="External" /><Relationship Id="rId155" Type="http://schemas.openxmlformats.org/officeDocument/2006/relationships/hyperlink" Target="https://www.openrunner.com/route-details/12223463" TargetMode="External" /><Relationship Id="rId156" Type="http://schemas.openxmlformats.org/officeDocument/2006/relationships/hyperlink" Target="https://www.openrunner.com/route-details/12043477" TargetMode="External" /><Relationship Id="rId157" Type="http://schemas.openxmlformats.org/officeDocument/2006/relationships/hyperlink" Target="https://www.openrunner.com/route-details/18105662" TargetMode="External" /><Relationship Id="rId158" Type="http://schemas.openxmlformats.org/officeDocument/2006/relationships/hyperlink" Target="https://www.openrunner.com/route-details/18105633" TargetMode="External" /><Relationship Id="rId159" Type="http://schemas.openxmlformats.org/officeDocument/2006/relationships/hyperlink" Target="https://www.openrunner.com/route-details/4985733" TargetMode="External" /><Relationship Id="rId160" Type="http://schemas.openxmlformats.org/officeDocument/2006/relationships/hyperlink" Target="https://www.openrunner.com/route-details/18121628" TargetMode="External" /><Relationship Id="rId161" Type="http://schemas.openxmlformats.org/officeDocument/2006/relationships/hyperlink" Target="https://www.openrunner.com/route-details/18121621" TargetMode="External" /><Relationship Id="rId162" Type="http://schemas.openxmlformats.org/officeDocument/2006/relationships/hyperlink" Target="https://www.openrunner.com/route-details/5714928" TargetMode="External" /><Relationship Id="rId163" Type="http://schemas.openxmlformats.org/officeDocument/2006/relationships/hyperlink" Target="https://www.openrunner.com/route-details/18121633" TargetMode="External" /><Relationship Id="rId164" Type="http://schemas.openxmlformats.org/officeDocument/2006/relationships/hyperlink" Target="https://www.openrunner.com/route-details/6874751" TargetMode="External" /><Relationship Id="rId165" Type="http://schemas.openxmlformats.org/officeDocument/2006/relationships/hyperlink" Target="https://www.openrunner.com/route-details/8166330" TargetMode="External" /><Relationship Id="rId166" Type="http://schemas.openxmlformats.org/officeDocument/2006/relationships/hyperlink" Target="https://www.openrunner.com/route-details/18121641" TargetMode="External" /><Relationship Id="rId167" Type="http://schemas.openxmlformats.org/officeDocument/2006/relationships/hyperlink" Target="https://www.openrunner.com/route-details/10862728" TargetMode="External" /><Relationship Id="rId168" Type="http://schemas.openxmlformats.org/officeDocument/2006/relationships/hyperlink" Target="https://www.openrunner.com/route-details/6994001" TargetMode="External" /><Relationship Id="rId169" Type="http://schemas.openxmlformats.org/officeDocument/2006/relationships/hyperlink" Target="https://www.openrunner.com/route-details/18121647" TargetMode="External" /><Relationship Id="rId170" Type="http://schemas.openxmlformats.org/officeDocument/2006/relationships/hyperlink" Target="https://www.openrunner.com/route-details/5720628" TargetMode="External" /><Relationship Id="rId171" Type="http://schemas.openxmlformats.org/officeDocument/2006/relationships/hyperlink" Target="https://www.openrunner.com/route-details/8177794" TargetMode="External" /><Relationship Id="rId172" Type="http://schemas.openxmlformats.org/officeDocument/2006/relationships/hyperlink" Target="https://www.openrunner.com/route-details/18121653" TargetMode="External" /><Relationship Id="rId173" Type="http://schemas.openxmlformats.org/officeDocument/2006/relationships/hyperlink" Target="https://www.openrunner.com/route-details/10907748" TargetMode="External" /><Relationship Id="rId174" Type="http://schemas.openxmlformats.org/officeDocument/2006/relationships/hyperlink" Target="https://www.openrunner.com/route-details/6973862" TargetMode="External" /><Relationship Id="rId175" Type="http://schemas.openxmlformats.org/officeDocument/2006/relationships/hyperlink" Target="https://www.openrunner.com/route-details/18121730" TargetMode="External" /><Relationship Id="rId176" Type="http://schemas.openxmlformats.org/officeDocument/2006/relationships/hyperlink" Target="https://www.openrunner.com/route-details/18121714" TargetMode="External" /><Relationship Id="rId177" Type="http://schemas.openxmlformats.org/officeDocument/2006/relationships/hyperlink" Target="https://www.openrunner.com/route-details/12285571" TargetMode="External" /><Relationship Id="rId178" Type="http://schemas.openxmlformats.org/officeDocument/2006/relationships/hyperlink" Target="https://www.openrunner.com/route-details/18121747" TargetMode="External" /><Relationship Id="rId179" Type="http://schemas.openxmlformats.org/officeDocument/2006/relationships/hyperlink" Target="https://www.openrunner.com/route-details/8175399" TargetMode="External" /><Relationship Id="rId180" Type="http://schemas.openxmlformats.org/officeDocument/2006/relationships/hyperlink" Target="https://www.openrunner.com/route-details/6973908" TargetMode="External" /><Relationship Id="rId181" Type="http://schemas.openxmlformats.org/officeDocument/2006/relationships/hyperlink" Target="https://www.openrunner.com/route-details/18121773" TargetMode="External" /><Relationship Id="rId182" Type="http://schemas.openxmlformats.org/officeDocument/2006/relationships/hyperlink" Target="https://www.openrunner.com/route-details/5721636" TargetMode="External" /><Relationship Id="rId183" Type="http://schemas.openxmlformats.org/officeDocument/2006/relationships/hyperlink" Target="https://www.openrunner.com/route-details/9414064" TargetMode="External" /><Relationship Id="rId184" Type="http://schemas.openxmlformats.org/officeDocument/2006/relationships/hyperlink" Target="https://www.openrunner.com/route-details/18121791" TargetMode="External" /><Relationship Id="rId185" Type="http://schemas.openxmlformats.org/officeDocument/2006/relationships/hyperlink" Target="https://www.openrunner.com/route-details/9395324" TargetMode="External" /><Relationship Id="rId186" Type="http://schemas.openxmlformats.org/officeDocument/2006/relationships/hyperlink" Target="https://www.openrunner.com/route-details/6936979" TargetMode="External" /><Relationship Id="rId187" Type="http://schemas.openxmlformats.org/officeDocument/2006/relationships/hyperlink" Target="https://www.openrunner.com/route-details/18121810" TargetMode="External" /><Relationship Id="rId188" Type="http://schemas.openxmlformats.org/officeDocument/2006/relationships/hyperlink" Target="https://www.openrunner.com/route-details/10859041" TargetMode="External" /><Relationship Id="rId189" Type="http://schemas.openxmlformats.org/officeDocument/2006/relationships/hyperlink" Target="https://www.openrunner.com/route-details/4675673" TargetMode="External" /><Relationship Id="rId190" Type="http://schemas.openxmlformats.org/officeDocument/2006/relationships/hyperlink" Target="https://www.openrunner.com/route-details/18121834" TargetMode="External" /><Relationship Id="rId191" Type="http://schemas.openxmlformats.org/officeDocument/2006/relationships/hyperlink" Target="https://www.openrunner.com/route-details/8175498" TargetMode="External" /><Relationship Id="rId192" Type="http://schemas.openxmlformats.org/officeDocument/2006/relationships/hyperlink" Target="https://www.openrunner.com/route-details/6973680" TargetMode="External" /><Relationship Id="rId193" Type="http://schemas.openxmlformats.org/officeDocument/2006/relationships/hyperlink" Target="https://www.openrunner.com/route-details/18121979" TargetMode="External" /><Relationship Id="rId194" Type="http://schemas.openxmlformats.org/officeDocument/2006/relationships/hyperlink" Target="https://www.openrunner.com/route-details/9395167" TargetMode="External" /><Relationship Id="rId195" Type="http://schemas.openxmlformats.org/officeDocument/2006/relationships/hyperlink" Target="https://www.openrunner.com/route-details/4607498" TargetMode="External" /><Relationship Id="rId196" Type="http://schemas.openxmlformats.org/officeDocument/2006/relationships/hyperlink" Target="https://www.openrunner.com/route-details/18122078" TargetMode="External" /><Relationship Id="rId197" Type="http://schemas.openxmlformats.org/officeDocument/2006/relationships/hyperlink" Target="https://www.openrunner.com/route-details/18122016" TargetMode="External" /><Relationship Id="rId198" Type="http://schemas.openxmlformats.org/officeDocument/2006/relationships/hyperlink" Target="https://www.openrunner.com/route-details/7002464" TargetMode="External" /><Relationship Id="rId199" Type="http://schemas.openxmlformats.org/officeDocument/2006/relationships/hyperlink" Target="https://www.openrunner.com/route-details/18123452" TargetMode="External" /><Relationship Id="rId200" Type="http://schemas.openxmlformats.org/officeDocument/2006/relationships/hyperlink" Target="https://www.openrunner.com/route-details/8175435" TargetMode="External" /><Relationship Id="rId201" Type="http://schemas.openxmlformats.org/officeDocument/2006/relationships/hyperlink" Target="https://www.openrunner.com/route-details/12227576" TargetMode="External" /><Relationship Id="rId202" Type="http://schemas.openxmlformats.org/officeDocument/2006/relationships/hyperlink" Target="https://www.openrunner.com/route-details/18123588" TargetMode="External" /><Relationship Id="rId203" Type="http://schemas.openxmlformats.org/officeDocument/2006/relationships/hyperlink" Target="https://www.openrunner.com/route-details/8166250" TargetMode="External" /><Relationship Id="rId204" Type="http://schemas.openxmlformats.org/officeDocument/2006/relationships/hyperlink" Target="https://www.openrunner.com/route-details/5703079" TargetMode="External" /><Relationship Id="rId205" Type="http://schemas.openxmlformats.org/officeDocument/2006/relationships/hyperlink" Target="https://www.openrunner.com/route-details/18123672" TargetMode="External" /><Relationship Id="rId206" Type="http://schemas.openxmlformats.org/officeDocument/2006/relationships/hyperlink" Target="https://www.openrunner.com/route-details/18123635" TargetMode="External" /><Relationship Id="rId207" Type="http://schemas.openxmlformats.org/officeDocument/2006/relationships/hyperlink" Target="https://www.openrunner.com/route-details/12132146" TargetMode="External" /><Relationship Id="rId208" Type="http://schemas.openxmlformats.org/officeDocument/2006/relationships/hyperlink" Target="https://www.openrunner.com/route-details/18123750" TargetMode="External" /><Relationship Id="rId209" Type="http://schemas.openxmlformats.org/officeDocument/2006/relationships/hyperlink" Target="https://www.openrunner.com/route-details/9392470" TargetMode="External" /><Relationship Id="rId210" Type="http://schemas.openxmlformats.org/officeDocument/2006/relationships/hyperlink" Target="https://www.openrunner.com/route-details/5378625" TargetMode="External" /><Relationship Id="rId211" Type="http://schemas.openxmlformats.org/officeDocument/2006/relationships/hyperlink" Target="https://www.openrunner.com/route-details/18123777" TargetMode="External" /><Relationship Id="rId212" Type="http://schemas.openxmlformats.org/officeDocument/2006/relationships/hyperlink" Target="https://www.openrunner.com/route-details/9395131" TargetMode="External" /><Relationship Id="rId213" Type="http://schemas.openxmlformats.org/officeDocument/2006/relationships/hyperlink" Target="https://www.openrunner.com/route-details/5724174" TargetMode="External" /><Relationship Id="rId214" Type="http://schemas.openxmlformats.org/officeDocument/2006/relationships/comments" Target="../comments1.xml" /><Relationship Id="rId215" Type="http://schemas.openxmlformats.org/officeDocument/2006/relationships/vmlDrawing" Target="../drawings/vmlDrawing1.vml" /><Relationship Id="rId216" Type="http://schemas.openxmlformats.org/officeDocument/2006/relationships/drawing" Target="../drawings/drawing1.xml" /><Relationship Id="rId2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Feuil1"/>
  <dimension ref="A1:AH439"/>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11.421875" defaultRowHeight="12.75"/>
  <cols>
    <col min="1" max="1" width="5.28125" style="0" customWidth="1"/>
    <col min="2" max="2" width="22.140625" style="0" bestFit="1" customWidth="1"/>
    <col min="3" max="3" width="10.57421875" style="132" customWidth="1"/>
    <col min="4" max="4" width="5.7109375" style="0" customWidth="1"/>
    <col min="5" max="5" width="10.57421875" style="132" customWidth="1"/>
    <col min="6" max="6" width="5.7109375" style="112" customWidth="1"/>
    <col min="7" max="7" width="10.57421875" style="132" customWidth="1"/>
    <col min="8" max="8" width="5.7109375" style="32" customWidth="1"/>
    <col min="9" max="11" width="9.7109375" style="9" customWidth="1"/>
    <col min="12" max="12" width="8.00390625" style="9" customWidth="1"/>
    <col min="13" max="13" width="7.28125" style="0" bestFit="1" customWidth="1"/>
    <col min="14" max="14" width="7.8515625" style="0" bestFit="1" customWidth="1"/>
    <col min="15" max="15" width="8.7109375" style="0" customWidth="1"/>
    <col min="16" max="16" width="8.57421875" style="0" customWidth="1"/>
    <col min="17" max="17" width="8.57421875" style="0" hidden="1" customWidth="1"/>
    <col min="18" max="18" width="8.57421875" style="0" customWidth="1"/>
    <col min="19" max="22" width="8.7109375" style="0" customWidth="1"/>
    <col min="23" max="24" width="6.7109375" style="0" customWidth="1"/>
    <col min="25" max="26" width="4.7109375" style="0" customWidth="1"/>
    <col min="27" max="27" width="5.8515625" style="0" customWidth="1"/>
    <col min="28" max="28" width="5.8515625" style="43" customWidth="1"/>
    <col min="29" max="29" width="10.28125" style="0" bestFit="1" customWidth="1"/>
    <col min="30" max="30" width="10.00390625" style="0" bestFit="1" customWidth="1"/>
    <col min="31" max="31" width="12.8515625" style="0" bestFit="1" customWidth="1"/>
    <col min="32" max="32" width="115.8515625" style="0" customWidth="1"/>
    <col min="33" max="33" width="4.140625" style="138" customWidth="1"/>
    <col min="34" max="34" width="24.28125" style="0" customWidth="1"/>
  </cols>
  <sheetData>
    <row r="1" spans="1:32" ht="30.75" customHeight="1">
      <c r="A1" s="80">
        <v>2024</v>
      </c>
      <c r="B1" s="10"/>
      <c r="C1" s="128"/>
      <c r="D1" s="10"/>
      <c r="E1" s="128"/>
      <c r="F1" s="31"/>
      <c r="G1" s="128"/>
      <c r="H1" s="31"/>
      <c r="I1" s="11"/>
      <c r="J1" s="11"/>
      <c r="K1" s="15" t="s">
        <v>14</v>
      </c>
      <c r="L1" s="15"/>
      <c r="M1" s="16">
        <f>SUM(M4:M392)</f>
        <v>0</v>
      </c>
      <c r="N1" s="17">
        <f>SUM(N4:N392)</f>
        <v>0</v>
      </c>
      <c r="O1" s="18"/>
      <c r="P1" s="33"/>
      <c r="Q1" s="79"/>
      <c r="R1" s="79">
        <f>SUM(Q4:Q392)</f>
        <v>0</v>
      </c>
      <c r="S1" s="46">
        <f aca="true" t="shared" si="0" ref="S1:X1">SUM(S4:S392)</f>
        <v>0</v>
      </c>
      <c r="T1" s="46">
        <f t="shared" si="0"/>
        <v>0</v>
      </c>
      <c r="U1" s="46">
        <f t="shared" si="0"/>
        <v>0</v>
      </c>
      <c r="V1" s="46">
        <f t="shared" si="0"/>
        <v>0</v>
      </c>
      <c r="W1" s="17">
        <f t="shared" si="0"/>
        <v>0</v>
      </c>
      <c r="X1" s="17">
        <f t="shared" si="0"/>
        <v>0</v>
      </c>
      <c r="Y1" s="12"/>
      <c r="Z1" s="12"/>
      <c r="AA1" s="13"/>
      <c r="AB1" s="41"/>
      <c r="AC1" s="14"/>
      <c r="AD1" s="14"/>
      <c r="AE1" s="14"/>
      <c r="AF1" s="14"/>
    </row>
    <row r="2" spans="1:32" ht="20.25" customHeight="1">
      <c r="A2" s="181" t="s">
        <v>140</v>
      </c>
      <c r="B2" s="183" t="s">
        <v>0</v>
      </c>
      <c r="C2" s="126" t="s">
        <v>113</v>
      </c>
      <c r="D2" s="125"/>
      <c r="E2" s="126" t="s">
        <v>143</v>
      </c>
      <c r="F2" s="125"/>
      <c r="G2" s="126" t="s">
        <v>114</v>
      </c>
      <c r="H2" s="125"/>
      <c r="I2" s="188" t="s">
        <v>22</v>
      </c>
      <c r="J2" s="189"/>
      <c r="K2" s="190"/>
      <c r="L2" s="177" t="s">
        <v>39</v>
      </c>
      <c r="M2" s="170" t="s">
        <v>2</v>
      </c>
      <c r="N2" s="171" t="s">
        <v>1</v>
      </c>
      <c r="O2" s="170" t="s">
        <v>4</v>
      </c>
      <c r="P2" s="213" t="s">
        <v>1103</v>
      </c>
      <c r="Q2" s="171"/>
      <c r="R2" s="211" t="s">
        <v>115</v>
      </c>
      <c r="S2" s="184" t="s">
        <v>7</v>
      </c>
      <c r="T2" s="185"/>
      <c r="U2" s="186"/>
      <c r="V2" s="187"/>
      <c r="W2" s="175" t="s">
        <v>11</v>
      </c>
      <c r="X2" s="176"/>
      <c r="Y2" s="179" t="s">
        <v>3</v>
      </c>
      <c r="Z2" s="180"/>
      <c r="AA2" s="165" t="s">
        <v>9</v>
      </c>
      <c r="AB2" s="166" t="s">
        <v>8</v>
      </c>
      <c r="AC2" s="177" t="s">
        <v>84</v>
      </c>
      <c r="AD2" s="177" t="s">
        <v>83</v>
      </c>
      <c r="AE2" s="177" t="s">
        <v>85</v>
      </c>
      <c r="AF2" s="173" t="s">
        <v>88</v>
      </c>
    </row>
    <row r="3" spans="1:32" ht="19.5" customHeight="1">
      <c r="A3" s="182"/>
      <c r="B3" s="183"/>
      <c r="C3" s="127" t="s">
        <v>141</v>
      </c>
      <c r="D3" s="105" t="s">
        <v>142</v>
      </c>
      <c r="E3" s="127" t="s">
        <v>141</v>
      </c>
      <c r="F3" s="105" t="s">
        <v>142</v>
      </c>
      <c r="G3" s="127" t="s">
        <v>141</v>
      </c>
      <c r="H3" s="105" t="s">
        <v>142</v>
      </c>
      <c r="I3" s="8" t="s">
        <v>2</v>
      </c>
      <c r="J3" s="8" t="s">
        <v>23</v>
      </c>
      <c r="K3" s="5" t="s">
        <v>24</v>
      </c>
      <c r="L3" s="178"/>
      <c r="M3" s="170"/>
      <c r="N3" s="172"/>
      <c r="O3" s="170"/>
      <c r="P3" s="213"/>
      <c r="Q3" s="172"/>
      <c r="R3" s="212"/>
      <c r="S3" s="44" t="str">
        <f>Vélos!B1</f>
        <v>Vélo1</v>
      </c>
      <c r="T3" s="44" t="str">
        <f>Vélos!D1</f>
        <v>Vélo2</v>
      </c>
      <c r="U3" s="44" t="str">
        <f>Vélos!F1</f>
        <v>Vélo3</v>
      </c>
      <c r="V3" s="44" t="str">
        <f>Vélos!H1</f>
        <v>Vélo4</v>
      </c>
      <c r="W3" s="3" t="s">
        <v>12</v>
      </c>
      <c r="X3" s="4" t="s">
        <v>13</v>
      </c>
      <c r="Y3" s="1" t="s">
        <v>5</v>
      </c>
      <c r="Z3" s="2" t="s">
        <v>6</v>
      </c>
      <c r="AA3" s="165"/>
      <c r="AB3" s="166"/>
      <c r="AC3" s="178"/>
      <c r="AD3" s="178"/>
      <c r="AE3" s="178"/>
      <c r="AF3" s="174"/>
    </row>
    <row r="4" spans="1:34" ht="12.75">
      <c r="A4" s="167">
        <f>_XLL.NO.SEMAINE(B4)</f>
        <v>1</v>
      </c>
      <c r="B4" s="6">
        <v>45292</v>
      </c>
      <c r="C4" s="120" t="s">
        <v>118</v>
      </c>
      <c r="D4" s="120" t="s">
        <v>118</v>
      </c>
      <c r="E4" s="107" t="s">
        <v>118</v>
      </c>
      <c r="F4" s="107" t="s">
        <v>118</v>
      </c>
      <c r="G4" s="107" t="s">
        <v>118</v>
      </c>
      <c r="H4" s="107" t="s">
        <v>118</v>
      </c>
      <c r="I4" s="20"/>
      <c r="J4" s="20"/>
      <c r="K4" s="20"/>
      <c r="L4" s="21"/>
      <c r="M4" s="22"/>
      <c r="N4" s="35">
        <f>IF(S4+T4+U4+V4&lt;&gt;0,S4+T4+U4+V4,"")</f>
      </c>
      <c r="O4" s="24"/>
      <c r="P4" s="24"/>
      <c r="Q4" s="36">
        <f>IF(R4="Oui",IF(S4+T4+U4+V4&lt;&gt;0,S4+T4+U4+V4,""),"")</f>
      </c>
      <c r="R4" s="34"/>
      <c r="S4" s="23"/>
      <c r="T4" s="24"/>
      <c r="U4" s="25"/>
      <c r="V4" s="26"/>
      <c r="W4" s="23"/>
      <c r="X4" s="27"/>
      <c r="Y4" s="28"/>
      <c r="Z4" s="29"/>
      <c r="AA4" s="30"/>
      <c r="AB4" s="42"/>
      <c r="AC4" s="21"/>
      <c r="AD4" s="21"/>
      <c r="AE4" s="21"/>
      <c r="AF4" s="21"/>
      <c r="AG4" s="138">
        <f>IF(_XLL.NO.SEMAINE($B4-1)/2=ROUND((_XLL.NO.SEMAINE($B4-1))/2,0),2,1)</f>
        <v>1</v>
      </c>
      <c r="AH4" s="96"/>
    </row>
    <row r="5" spans="1:33" ht="12.75">
      <c r="A5" s="168"/>
      <c r="B5" s="6">
        <f aca="true" t="shared" si="1" ref="B5:B10">B4+1</f>
        <v>45293</v>
      </c>
      <c r="C5" s="120" t="s">
        <v>118</v>
      </c>
      <c r="D5" s="120" t="s">
        <v>118</v>
      </c>
      <c r="E5" s="107" t="s">
        <v>118</v>
      </c>
      <c r="F5" s="107" t="s">
        <v>118</v>
      </c>
      <c r="G5" s="107" t="s">
        <v>118</v>
      </c>
      <c r="H5" s="107" t="s">
        <v>118</v>
      </c>
      <c r="I5" s="20"/>
      <c r="J5" s="20"/>
      <c r="K5" s="20"/>
      <c r="L5" s="21"/>
      <c r="M5" s="22"/>
      <c r="N5" s="35">
        <f aca="true" t="shared" si="2" ref="N5:N68">IF(S5+T5+U5+V5&lt;&gt;0,S5+T5+U5+V5,"")</f>
      </c>
      <c r="O5" s="24"/>
      <c r="P5" s="24"/>
      <c r="Q5" s="36">
        <f aca="true" t="shared" si="3" ref="Q5:Q68">IF(R5="Oui",IF(S5+T5+U5+V5&lt;&gt;0,S5+T5+U5+V5,""),"")</f>
      </c>
      <c r="R5" s="34"/>
      <c r="S5" s="23"/>
      <c r="T5" s="24"/>
      <c r="U5" s="25"/>
      <c r="V5" s="26"/>
      <c r="W5" s="23"/>
      <c r="X5" s="27"/>
      <c r="Y5" s="28"/>
      <c r="Z5" s="29"/>
      <c r="AA5" s="30"/>
      <c r="AB5" s="42"/>
      <c r="AC5" s="21"/>
      <c r="AD5" s="21"/>
      <c r="AE5" s="21"/>
      <c r="AF5" s="21"/>
      <c r="AG5" s="138">
        <f aca="true" t="shared" si="4" ref="AG5:AG17">IF(_XLL.NO.SEMAINE($B5-1)/2=ROUND((_XLL.NO.SEMAINE($B5-1))/2,0),2,1)</f>
        <v>1</v>
      </c>
    </row>
    <row r="6" spans="1:33" ht="12.75">
      <c r="A6" s="168"/>
      <c r="B6" s="6">
        <f t="shared" si="1"/>
        <v>45294</v>
      </c>
      <c r="C6" s="120" t="s">
        <v>118</v>
      </c>
      <c r="D6" s="120" t="s">
        <v>118</v>
      </c>
      <c r="E6" s="107" t="s">
        <v>118</v>
      </c>
      <c r="F6" s="107" t="s">
        <v>118</v>
      </c>
      <c r="G6" s="107" t="s">
        <v>118</v>
      </c>
      <c r="H6" s="108" t="s">
        <v>118</v>
      </c>
      <c r="I6" s="20"/>
      <c r="J6" s="20"/>
      <c r="K6" s="20"/>
      <c r="L6" s="21"/>
      <c r="M6" s="22"/>
      <c r="N6" s="35">
        <f t="shared" si="2"/>
      </c>
      <c r="O6" s="24"/>
      <c r="P6" s="24"/>
      <c r="Q6" s="36">
        <f t="shared" si="3"/>
      </c>
      <c r="R6" s="34"/>
      <c r="S6" s="23"/>
      <c r="T6" s="24"/>
      <c r="U6" s="25"/>
      <c r="V6" s="26"/>
      <c r="W6" s="23"/>
      <c r="X6" s="27"/>
      <c r="Y6" s="28"/>
      <c r="Z6" s="29"/>
      <c r="AA6" s="30"/>
      <c r="AB6" s="42"/>
      <c r="AC6" s="21"/>
      <c r="AD6" s="21"/>
      <c r="AE6" s="21"/>
      <c r="AF6" s="21"/>
      <c r="AG6" s="138">
        <f t="shared" si="4"/>
        <v>1</v>
      </c>
    </row>
    <row r="7" spans="1:33" ht="12.75">
      <c r="A7" s="168"/>
      <c r="B7" s="6">
        <f t="shared" si="1"/>
        <v>45295</v>
      </c>
      <c r="C7" s="120" t="s">
        <v>118</v>
      </c>
      <c r="D7" s="120" t="s">
        <v>118</v>
      </c>
      <c r="E7" s="107" t="s">
        <v>118</v>
      </c>
      <c r="F7" s="107" t="s">
        <v>118</v>
      </c>
      <c r="G7" s="107" t="s">
        <v>118</v>
      </c>
      <c r="H7" s="107" t="s">
        <v>118</v>
      </c>
      <c r="I7" s="20"/>
      <c r="J7" s="20"/>
      <c r="K7" s="20"/>
      <c r="L7" s="21"/>
      <c r="M7" s="22"/>
      <c r="N7" s="35">
        <f t="shared" si="2"/>
      </c>
      <c r="O7" s="24"/>
      <c r="P7" s="24"/>
      <c r="Q7" s="36">
        <f t="shared" si="3"/>
      </c>
      <c r="R7" s="34"/>
      <c r="S7" s="23"/>
      <c r="T7" s="24"/>
      <c r="U7" s="25"/>
      <c r="V7" s="26"/>
      <c r="W7" s="23"/>
      <c r="X7" s="27"/>
      <c r="Y7" s="28"/>
      <c r="Z7" s="29"/>
      <c r="AA7" s="30"/>
      <c r="AB7" s="42"/>
      <c r="AC7" s="21"/>
      <c r="AD7" s="21"/>
      <c r="AE7" s="21"/>
      <c r="AF7" s="21"/>
      <c r="AG7" s="138">
        <f t="shared" si="4"/>
        <v>1</v>
      </c>
    </row>
    <row r="8" spans="1:33" ht="12.75">
      <c r="A8" s="168"/>
      <c r="B8" s="6">
        <f t="shared" si="1"/>
        <v>45296</v>
      </c>
      <c r="C8" s="120" t="s">
        <v>118</v>
      </c>
      <c r="D8" s="120" t="s">
        <v>118</v>
      </c>
      <c r="E8" s="107" t="s">
        <v>118</v>
      </c>
      <c r="F8" s="107" t="s">
        <v>118</v>
      </c>
      <c r="G8" s="107" t="s">
        <v>118</v>
      </c>
      <c r="H8" s="107" t="s">
        <v>118</v>
      </c>
      <c r="I8" s="81"/>
      <c r="J8" s="81"/>
      <c r="K8" s="81"/>
      <c r="L8" s="21"/>
      <c r="M8" s="82"/>
      <c r="N8" s="35">
        <f t="shared" si="2"/>
      </c>
      <c r="O8" s="150"/>
      <c r="P8" s="150"/>
      <c r="Q8" s="36">
        <f t="shared" si="3"/>
      </c>
      <c r="R8" s="34"/>
      <c r="S8" s="28"/>
      <c r="T8" s="84"/>
      <c r="U8" s="85"/>
      <c r="V8" s="29"/>
      <c r="W8" s="86"/>
      <c r="X8" s="83"/>
      <c r="Y8" s="86"/>
      <c r="Z8" s="87"/>
      <c r="AA8" s="88"/>
      <c r="AB8" s="89"/>
      <c r="AC8" s="21"/>
      <c r="AD8" s="21"/>
      <c r="AE8" s="21"/>
      <c r="AF8" s="21"/>
      <c r="AG8" s="138">
        <f t="shared" si="4"/>
        <v>1</v>
      </c>
    </row>
    <row r="9" spans="1:33" ht="12.75">
      <c r="A9" s="168"/>
      <c r="B9" s="6">
        <f t="shared" si="1"/>
        <v>45297</v>
      </c>
      <c r="C9" s="120" t="s">
        <v>118</v>
      </c>
      <c r="D9" s="107" t="s">
        <v>118</v>
      </c>
      <c r="E9" s="107" t="s">
        <v>118</v>
      </c>
      <c r="F9" s="107" t="s">
        <v>118</v>
      </c>
      <c r="G9" s="107" t="s">
        <v>118</v>
      </c>
      <c r="H9" s="108" t="s">
        <v>118</v>
      </c>
      <c r="I9" s="81"/>
      <c r="J9" s="81"/>
      <c r="K9" s="81"/>
      <c r="L9" s="21"/>
      <c r="M9" s="82"/>
      <c r="N9" s="35">
        <f t="shared" si="2"/>
      </c>
      <c r="O9" s="150"/>
      <c r="P9" s="150"/>
      <c r="Q9" s="36">
        <f t="shared" si="3"/>
      </c>
      <c r="R9" s="34"/>
      <c r="S9" s="28"/>
      <c r="T9" s="84"/>
      <c r="U9" s="85"/>
      <c r="V9" s="29"/>
      <c r="W9" s="86"/>
      <c r="X9" s="83"/>
      <c r="Y9" s="86"/>
      <c r="Z9" s="87"/>
      <c r="AA9" s="88"/>
      <c r="AB9" s="89"/>
      <c r="AC9" s="21"/>
      <c r="AD9" s="21"/>
      <c r="AE9" s="21"/>
      <c r="AF9" s="21"/>
      <c r="AG9" s="138">
        <f t="shared" si="4"/>
        <v>1</v>
      </c>
    </row>
    <row r="10" spans="1:33" ht="12.75">
      <c r="A10" s="169"/>
      <c r="B10" s="6">
        <f t="shared" si="1"/>
        <v>45298</v>
      </c>
      <c r="C10" s="120" t="s">
        <v>118</v>
      </c>
      <c r="D10" s="107" t="s">
        <v>118</v>
      </c>
      <c r="E10" s="107" t="s">
        <v>118</v>
      </c>
      <c r="F10" s="107" t="s">
        <v>118</v>
      </c>
      <c r="G10" s="107" t="s">
        <v>118</v>
      </c>
      <c r="H10" s="108" t="s">
        <v>118</v>
      </c>
      <c r="I10" s="81"/>
      <c r="J10" s="81"/>
      <c r="K10" s="81"/>
      <c r="L10" s="21"/>
      <c r="M10" s="82"/>
      <c r="N10" s="35">
        <f t="shared" si="2"/>
      </c>
      <c r="O10" s="150"/>
      <c r="P10" s="150"/>
      <c r="Q10" s="36">
        <f t="shared" si="3"/>
      </c>
      <c r="R10" s="34"/>
      <c r="S10" s="28"/>
      <c r="T10" s="84"/>
      <c r="U10" s="85"/>
      <c r="V10" s="29"/>
      <c r="W10" s="86"/>
      <c r="X10" s="83"/>
      <c r="Y10" s="86"/>
      <c r="Z10" s="87"/>
      <c r="AA10" s="88"/>
      <c r="AB10" s="89"/>
      <c r="AC10" s="21"/>
      <c r="AD10" s="21"/>
      <c r="AE10" s="21"/>
      <c r="AF10" s="21"/>
      <c r="AG10" s="138">
        <f t="shared" si="4"/>
        <v>1</v>
      </c>
    </row>
    <row r="11" spans="1:33" ht="12.75">
      <c r="A11" s="167">
        <f>IF(B11&lt;&gt;"",_XLL.NO.SEMAINE(B11),"")</f>
        <v>2</v>
      </c>
      <c r="B11" s="6">
        <f aca="true" t="shared" si="5" ref="B11:B69">IF(B10&lt;&gt;"",B10+1,"")</f>
        <v>45299</v>
      </c>
      <c r="C11" s="120" t="s">
        <v>118</v>
      </c>
      <c r="D11" s="107" t="s">
        <v>118</v>
      </c>
      <c r="E11" s="107" t="s">
        <v>118</v>
      </c>
      <c r="F11" s="107" t="s">
        <v>118</v>
      </c>
      <c r="G11" s="107" t="s">
        <v>118</v>
      </c>
      <c r="H11" s="107" t="s">
        <v>118</v>
      </c>
      <c r="I11" s="81"/>
      <c r="J11" s="81"/>
      <c r="K11" s="81"/>
      <c r="L11" s="21"/>
      <c r="M11" s="82"/>
      <c r="N11" s="35">
        <f t="shared" si="2"/>
      </c>
      <c r="O11" s="150"/>
      <c r="P11" s="150"/>
      <c r="Q11" s="36">
        <f t="shared" si="3"/>
      </c>
      <c r="R11" s="34"/>
      <c r="S11" s="28"/>
      <c r="T11" s="84"/>
      <c r="U11" s="85"/>
      <c r="V11" s="29"/>
      <c r="W11" s="86"/>
      <c r="X11" s="83"/>
      <c r="Y11" s="86"/>
      <c r="Z11" s="87"/>
      <c r="AA11" s="88"/>
      <c r="AB11" s="89"/>
      <c r="AC11" s="21"/>
      <c r="AD11" s="21"/>
      <c r="AE11" s="21"/>
      <c r="AF11" s="21"/>
      <c r="AG11" s="138">
        <f t="shared" si="4"/>
        <v>2</v>
      </c>
    </row>
    <row r="12" spans="1:33" ht="12.75">
      <c r="A12" s="168"/>
      <c r="B12" s="6">
        <f t="shared" si="5"/>
        <v>45300</v>
      </c>
      <c r="C12" s="120" t="s">
        <v>118</v>
      </c>
      <c r="D12" s="107" t="s">
        <v>118</v>
      </c>
      <c r="E12" s="107" t="s">
        <v>118</v>
      </c>
      <c r="F12" s="107" t="s">
        <v>118</v>
      </c>
      <c r="G12" s="107" t="s">
        <v>118</v>
      </c>
      <c r="H12" s="107" t="s">
        <v>118</v>
      </c>
      <c r="I12" s="81"/>
      <c r="J12" s="81"/>
      <c r="K12" s="81"/>
      <c r="L12" s="21"/>
      <c r="M12" s="82"/>
      <c r="N12" s="35">
        <f t="shared" si="2"/>
      </c>
      <c r="O12" s="150"/>
      <c r="P12" s="150"/>
      <c r="Q12" s="36">
        <f t="shared" si="3"/>
      </c>
      <c r="R12" s="34"/>
      <c r="S12" s="28"/>
      <c r="T12" s="84"/>
      <c r="U12" s="85"/>
      <c r="V12" s="29"/>
      <c r="W12" s="86"/>
      <c r="X12" s="83"/>
      <c r="Y12" s="86"/>
      <c r="Z12" s="87"/>
      <c r="AA12" s="88"/>
      <c r="AB12" s="89"/>
      <c r="AC12" s="21"/>
      <c r="AD12" s="21"/>
      <c r="AE12" s="21"/>
      <c r="AF12" s="21"/>
      <c r="AG12" s="138">
        <f t="shared" si="4"/>
        <v>2</v>
      </c>
    </row>
    <row r="13" spans="1:33" ht="12.75">
      <c r="A13" s="168"/>
      <c r="B13" s="6">
        <f t="shared" si="5"/>
        <v>45301</v>
      </c>
      <c r="C13" s="120" t="s">
        <v>118</v>
      </c>
      <c r="D13" s="107" t="s">
        <v>118</v>
      </c>
      <c r="E13" s="107" t="s">
        <v>118</v>
      </c>
      <c r="F13" s="107" t="s">
        <v>118</v>
      </c>
      <c r="G13" s="107" t="s">
        <v>118</v>
      </c>
      <c r="H13" s="108" t="s">
        <v>118</v>
      </c>
      <c r="I13" s="81"/>
      <c r="J13" s="81"/>
      <c r="K13" s="81"/>
      <c r="L13" s="21"/>
      <c r="M13" s="82"/>
      <c r="N13" s="35">
        <f t="shared" si="2"/>
      </c>
      <c r="O13" s="150"/>
      <c r="P13" s="150"/>
      <c r="Q13" s="36">
        <f t="shared" si="3"/>
      </c>
      <c r="R13" s="34"/>
      <c r="S13" s="28"/>
      <c r="T13" s="84"/>
      <c r="U13" s="85"/>
      <c r="V13" s="29"/>
      <c r="W13" s="86"/>
      <c r="X13" s="83"/>
      <c r="Y13" s="86"/>
      <c r="Z13" s="87"/>
      <c r="AA13" s="88"/>
      <c r="AB13" s="89"/>
      <c r="AC13" s="21"/>
      <c r="AD13" s="21"/>
      <c r="AE13" s="21"/>
      <c r="AF13" s="21"/>
      <c r="AG13" s="138">
        <f t="shared" si="4"/>
        <v>2</v>
      </c>
    </row>
    <row r="14" spans="1:33" ht="12.75">
      <c r="A14" s="168"/>
      <c r="B14" s="6">
        <f t="shared" si="5"/>
        <v>45302</v>
      </c>
      <c r="C14" s="120" t="s">
        <v>118</v>
      </c>
      <c r="D14" s="107" t="s">
        <v>118</v>
      </c>
      <c r="E14" s="107" t="s">
        <v>118</v>
      </c>
      <c r="F14" s="107" t="s">
        <v>118</v>
      </c>
      <c r="G14" s="107" t="s">
        <v>118</v>
      </c>
      <c r="H14" s="107" t="s">
        <v>118</v>
      </c>
      <c r="I14" s="81"/>
      <c r="J14" s="81"/>
      <c r="K14" s="81"/>
      <c r="L14" s="21"/>
      <c r="M14" s="82"/>
      <c r="N14" s="35">
        <f t="shared" si="2"/>
      </c>
      <c r="O14" s="150"/>
      <c r="P14" s="150"/>
      <c r="Q14" s="36">
        <f t="shared" si="3"/>
      </c>
      <c r="R14" s="34"/>
      <c r="S14" s="28"/>
      <c r="T14" s="84"/>
      <c r="U14" s="85"/>
      <c r="V14" s="29"/>
      <c r="W14" s="86"/>
      <c r="X14" s="83"/>
      <c r="Y14" s="86"/>
      <c r="Z14" s="87"/>
      <c r="AA14" s="88"/>
      <c r="AB14" s="89"/>
      <c r="AC14" s="21"/>
      <c r="AD14" s="21"/>
      <c r="AE14" s="21"/>
      <c r="AF14" s="21"/>
      <c r="AG14" s="138">
        <f t="shared" si="4"/>
        <v>2</v>
      </c>
    </row>
    <row r="15" spans="1:33" ht="12.75">
      <c r="A15" s="168"/>
      <c r="B15" s="6">
        <f t="shared" si="5"/>
        <v>45303</v>
      </c>
      <c r="C15" s="120" t="s">
        <v>118</v>
      </c>
      <c r="D15" s="107" t="s">
        <v>118</v>
      </c>
      <c r="E15" s="107" t="s">
        <v>118</v>
      </c>
      <c r="F15" s="107" t="s">
        <v>118</v>
      </c>
      <c r="G15" s="107" t="s">
        <v>118</v>
      </c>
      <c r="H15" s="107" t="s">
        <v>118</v>
      </c>
      <c r="I15" s="81"/>
      <c r="J15" s="81"/>
      <c r="K15" s="81"/>
      <c r="L15" s="21"/>
      <c r="M15" s="82"/>
      <c r="N15" s="35">
        <f t="shared" si="2"/>
      </c>
      <c r="O15" s="150"/>
      <c r="P15" s="150"/>
      <c r="Q15" s="36">
        <f t="shared" si="3"/>
      </c>
      <c r="R15" s="34"/>
      <c r="S15" s="28"/>
      <c r="T15" s="84"/>
      <c r="U15" s="85"/>
      <c r="V15" s="29"/>
      <c r="W15" s="86"/>
      <c r="X15" s="83"/>
      <c r="Y15" s="86"/>
      <c r="Z15" s="87"/>
      <c r="AA15" s="88"/>
      <c r="AB15" s="89"/>
      <c r="AC15" s="21"/>
      <c r="AD15" s="21"/>
      <c r="AE15" s="21"/>
      <c r="AF15" s="21"/>
      <c r="AG15" s="138">
        <f t="shared" si="4"/>
        <v>2</v>
      </c>
    </row>
    <row r="16" spans="1:33" ht="12.75">
      <c r="A16" s="168"/>
      <c r="B16" s="6">
        <f t="shared" si="5"/>
        <v>45304</v>
      </c>
      <c r="C16" s="120" t="s">
        <v>118</v>
      </c>
      <c r="D16" s="107" t="s">
        <v>118</v>
      </c>
      <c r="E16" s="107" t="s">
        <v>118</v>
      </c>
      <c r="F16" s="107" t="s">
        <v>118</v>
      </c>
      <c r="G16" s="107" t="s">
        <v>118</v>
      </c>
      <c r="H16" s="108" t="s">
        <v>118</v>
      </c>
      <c r="I16" s="81"/>
      <c r="J16" s="81"/>
      <c r="K16" s="81"/>
      <c r="L16" s="21"/>
      <c r="M16" s="82"/>
      <c r="N16" s="35">
        <f t="shared" si="2"/>
      </c>
      <c r="O16" s="150"/>
      <c r="P16" s="150"/>
      <c r="Q16" s="36">
        <f t="shared" si="3"/>
      </c>
      <c r="R16" s="34"/>
      <c r="S16" s="28"/>
      <c r="T16" s="84"/>
      <c r="U16" s="85"/>
      <c r="V16" s="29"/>
      <c r="W16" s="86"/>
      <c r="X16" s="83"/>
      <c r="Y16" s="86"/>
      <c r="Z16" s="87"/>
      <c r="AA16" s="88"/>
      <c r="AB16" s="89"/>
      <c r="AC16" s="21"/>
      <c r="AD16" s="21"/>
      <c r="AE16" s="21"/>
      <c r="AF16" s="21"/>
      <c r="AG16" s="138">
        <f t="shared" si="4"/>
        <v>2</v>
      </c>
    </row>
    <row r="17" spans="1:33" ht="12.75">
      <c r="A17" s="169"/>
      <c r="B17" s="6">
        <f t="shared" si="5"/>
        <v>45305</v>
      </c>
      <c r="C17" s="120" t="s">
        <v>118</v>
      </c>
      <c r="D17" s="107" t="s">
        <v>118</v>
      </c>
      <c r="E17" s="107" t="s">
        <v>118</v>
      </c>
      <c r="F17" s="107" t="s">
        <v>118</v>
      </c>
      <c r="G17" s="107" t="s">
        <v>118</v>
      </c>
      <c r="H17" s="108" t="s">
        <v>118</v>
      </c>
      <c r="I17" s="81"/>
      <c r="J17" s="81"/>
      <c r="K17" s="81"/>
      <c r="L17" s="21"/>
      <c r="M17" s="82"/>
      <c r="N17" s="35">
        <f t="shared" si="2"/>
      </c>
      <c r="O17" s="150"/>
      <c r="P17" s="150"/>
      <c r="Q17" s="36">
        <f t="shared" si="3"/>
      </c>
      <c r="R17" s="34"/>
      <c r="S17" s="28"/>
      <c r="T17" s="84"/>
      <c r="U17" s="85"/>
      <c r="V17" s="29"/>
      <c r="W17" s="86"/>
      <c r="X17" s="83"/>
      <c r="Y17" s="86"/>
      <c r="Z17" s="87"/>
      <c r="AA17" s="88"/>
      <c r="AB17" s="89"/>
      <c r="AC17" s="21"/>
      <c r="AD17" s="21"/>
      <c r="AE17" s="21"/>
      <c r="AF17" s="21"/>
      <c r="AG17" s="138">
        <f t="shared" si="4"/>
        <v>2</v>
      </c>
    </row>
    <row r="18" spans="1:33" ht="12.75" customHeight="1">
      <c r="A18" s="167">
        <f>IF(B18&lt;&gt;"",_XLL.NO.SEMAINE(B18),"")</f>
        <v>3</v>
      </c>
      <c r="B18" s="6">
        <f t="shared" si="5"/>
        <v>45306</v>
      </c>
      <c r="C18" s="120" t="s">
        <v>118</v>
      </c>
      <c r="D18" s="107" t="s">
        <v>118</v>
      </c>
      <c r="E18" s="107" t="s">
        <v>118</v>
      </c>
      <c r="F18" s="107" t="s">
        <v>118</v>
      </c>
      <c r="G18" s="107" t="s">
        <v>118</v>
      </c>
      <c r="H18" s="107" t="s">
        <v>118</v>
      </c>
      <c r="I18" s="81"/>
      <c r="J18" s="81"/>
      <c r="K18" s="81"/>
      <c r="L18" s="21"/>
      <c r="M18" s="82"/>
      <c r="N18" s="35">
        <f t="shared" si="2"/>
      </c>
      <c r="O18" s="150"/>
      <c r="P18" s="150"/>
      <c r="Q18" s="36">
        <f t="shared" si="3"/>
      </c>
      <c r="R18" s="34"/>
      <c r="S18" s="28"/>
      <c r="T18" s="84"/>
      <c r="U18" s="85"/>
      <c r="V18" s="29"/>
      <c r="W18" s="86"/>
      <c r="X18" s="83"/>
      <c r="Y18" s="86"/>
      <c r="Z18" s="87"/>
      <c r="AA18" s="88"/>
      <c r="AB18" s="89"/>
      <c r="AC18" s="21"/>
      <c r="AD18" s="21"/>
      <c r="AE18" s="21"/>
      <c r="AF18" s="21"/>
      <c r="AG18" s="138">
        <f aca="true" t="shared" si="6" ref="AG18:AG82">IF($B18&lt;&gt;"",IF(_XLL.NO.SEMAINE($B18-1)/2=ROUND((_XLL.NO.SEMAINE($B18-1))/2,0),2,1),IF(_XLL.NO.SEMAINE($B17-1)/2=ROUND((_XLL.NO.SEMAINE($B17-1))/2,0),2,1))</f>
        <v>1</v>
      </c>
    </row>
    <row r="19" spans="1:33" ht="12.75">
      <c r="A19" s="168"/>
      <c r="B19" s="6">
        <f t="shared" si="5"/>
        <v>45307</v>
      </c>
      <c r="C19" s="120" t="s">
        <v>118</v>
      </c>
      <c r="D19" s="107" t="s">
        <v>118</v>
      </c>
      <c r="E19" s="107" t="s">
        <v>118</v>
      </c>
      <c r="F19" s="107" t="s">
        <v>118</v>
      </c>
      <c r="G19" s="107" t="s">
        <v>118</v>
      </c>
      <c r="H19" s="107" t="s">
        <v>118</v>
      </c>
      <c r="I19" s="81"/>
      <c r="J19" s="81"/>
      <c r="K19" s="81"/>
      <c r="L19" s="21"/>
      <c r="M19" s="82"/>
      <c r="N19" s="35">
        <f t="shared" si="2"/>
      </c>
      <c r="O19" s="150"/>
      <c r="P19" s="150"/>
      <c r="Q19" s="36">
        <f t="shared" si="3"/>
      </c>
      <c r="R19" s="34"/>
      <c r="S19" s="28"/>
      <c r="T19" s="84"/>
      <c r="U19" s="85"/>
      <c r="V19" s="29"/>
      <c r="W19" s="86"/>
      <c r="X19" s="83"/>
      <c r="Y19" s="86"/>
      <c r="Z19" s="87"/>
      <c r="AA19" s="88"/>
      <c r="AB19" s="89"/>
      <c r="AC19" s="21"/>
      <c r="AD19" s="21"/>
      <c r="AE19" s="21"/>
      <c r="AF19" s="21"/>
      <c r="AG19" s="138">
        <f t="shared" si="6"/>
        <v>1</v>
      </c>
    </row>
    <row r="20" spans="1:33" ht="12.75">
      <c r="A20" s="168"/>
      <c r="B20" s="6">
        <f t="shared" si="5"/>
        <v>45308</v>
      </c>
      <c r="C20" s="120" t="s">
        <v>118</v>
      </c>
      <c r="D20" s="107" t="s">
        <v>118</v>
      </c>
      <c r="E20" s="107" t="s">
        <v>118</v>
      </c>
      <c r="F20" s="107" t="s">
        <v>118</v>
      </c>
      <c r="G20" s="107" t="s">
        <v>118</v>
      </c>
      <c r="H20" s="108" t="s">
        <v>118</v>
      </c>
      <c r="I20" s="81"/>
      <c r="J20" s="81"/>
      <c r="K20" s="81"/>
      <c r="L20" s="21"/>
      <c r="M20" s="82"/>
      <c r="N20" s="35">
        <f t="shared" si="2"/>
      </c>
      <c r="O20" s="150"/>
      <c r="P20" s="150"/>
      <c r="Q20" s="36">
        <f t="shared" si="3"/>
      </c>
      <c r="R20" s="34"/>
      <c r="S20" s="28"/>
      <c r="T20" s="84"/>
      <c r="U20" s="85"/>
      <c r="V20" s="29"/>
      <c r="W20" s="86"/>
      <c r="X20" s="83"/>
      <c r="Y20" s="86"/>
      <c r="Z20" s="87"/>
      <c r="AA20" s="88"/>
      <c r="AB20" s="89"/>
      <c r="AC20" s="21"/>
      <c r="AD20" s="21"/>
      <c r="AE20" s="21"/>
      <c r="AF20" s="21"/>
      <c r="AG20" s="138">
        <f t="shared" si="6"/>
        <v>1</v>
      </c>
    </row>
    <row r="21" spans="1:33" ht="12.75">
      <c r="A21" s="168"/>
      <c r="B21" s="6">
        <f t="shared" si="5"/>
        <v>45309</v>
      </c>
      <c r="C21" s="120" t="s">
        <v>118</v>
      </c>
      <c r="D21" s="107" t="s">
        <v>118</v>
      </c>
      <c r="E21" s="107" t="s">
        <v>118</v>
      </c>
      <c r="F21" s="107" t="s">
        <v>118</v>
      </c>
      <c r="G21" s="107" t="s">
        <v>118</v>
      </c>
      <c r="H21" s="107" t="s">
        <v>118</v>
      </c>
      <c r="I21" s="81"/>
      <c r="J21" s="81"/>
      <c r="K21" s="81"/>
      <c r="L21" s="21"/>
      <c r="M21" s="82"/>
      <c r="N21" s="35">
        <f t="shared" si="2"/>
      </c>
      <c r="O21" s="150"/>
      <c r="P21" s="150"/>
      <c r="Q21" s="36">
        <f t="shared" si="3"/>
      </c>
      <c r="R21" s="34"/>
      <c r="S21" s="28"/>
      <c r="T21" s="84"/>
      <c r="U21" s="85"/>
      <c r="V21" s="29"/>
      <c r="W21" s="86"/>
      <c r="X21" s="83"/>
      <c r="Y21" s="86"/>
      <c r="Z21" s="87"/>
      <c r="AA21" s="88"/>
      <c r="AB21" s="89"/>
      <c r="AC21" s="21"/>
      <c r="AD21" s="21"/>
      <c r="AE21" s="21"/>
      <c r="AF21" s="21"/>
      <c r="AG21" s="138">
        <f t="shared" si="6"/>
        <v>1</v>
      </c>
    </row>
    <row r="22" spans="1:33" ht="12.75">
      <c r="A22" s="168"/>
      <c r="B22" s="6">
        <f t="shared" si="5"/>
        <v>45310</v>
      </c>
      <c r="C22" s="120" t="s">
        <v>118</v>
      </c>
      <c r="D22" s="107" t="s">
        <v>118</v>
      </c>
      <c r="E22" s="107" t="s">
        <v>118</v>
      </c>
      <c r="F22" s="107" t="s">
        <v>118</v>
      </c>
      <c r="G22" s="107" t="s">
        <v>118</v>
      </c>
      <c r="H22" s="107" t="s">
        <v>118</v>
      </c>
      <c r="I22" s="81"/>
      <c r="J22" s="81"/>
      <c r="K22" s="81"/>
      <c r="L22" s="21"/>
      <c r="M22" s="82"/>
      <c r="N22" s="35">
        <f t="shared" si="2"/>
      </c>
      <c r="O22" s="150"/>
      <c r="P22" s="150"/>
      <c r="Q22" s="36">
        <f t="shared" si="3"/>
      </c>
      <c r="R22" s="34"/>
      <c r="S22" s="28"/>
      <c r="T22" s="84"/>
      <c r="U22" s="85"/>
      <c r="V22" s="29"/>
      <c r="W22" s="86"/>
      <c r="X22" s="83"/>
      <c r="Y22" s="86"/>
      <c r="Z22" s="87"/>
      <c r="AA22" s="88"/>
      <c r="AB22" s="89"/>
      <c r="AC22" s="21"/>
      <c r="AD22" s="21"/>
      <c r="AE22" s="21"/>
      <c r="AF22" s="21"/>
      <c r="AG22" s="138">
        <f t="shared" si="6"/>
        <v>1</v>
      </c>
    </row>
    <row r="23" spans="1:33" ht="12.75">
      <c r="A23" s="168"/>
      <c r="B23" s="6">
        <f t="shared" si="5"/>
        <v>45311</v>
      </c>
      <c r="C23" s="120" t="s">
        <v>118</v>
      </c>
      <c r="D23" s="107" t="s">
        <v>118</v>
      </c>
      <c r="E23" s="107" t="s">
        <v>118</v>
      </c>
      <c r="F23" s="107" t="s">
        <v>118</v>
      </c>
      <c r="G23" s="107" t="s">
        <v>118</v>
      </c>
      <c r="H23" s="108" t="s">
        <v>118</v>
      </c>
      <c r="I23" s="81"/>
      <c r="J23" s="81"/>
      <c r="K23" s="81"/>
      <c r="L23" s="21"/>
      <c r="M23" s="82"/>
      <c r="N23" s="35">
        <f t="shared" si="2"/>
      </c>
      <c r="O23" s="150"/>
      <c r="P23" s="150"/>
      <c r="Q23" s="36">
        <f t="shared" si="3"/>
      </c>
      <c r="R23" s="34"/>
      <c r="S23" s="28"/>
      <c r="T23" s="84"/>
      <c r="U23" s="85"/>
      <c r="V23" s="29"/>
      <c r="W23" s="86"/>
      <c r="X23" s="83"/>
      <c r="Y23" s="86"/>
      <c r="Z23" s="87"/>
      <c r="AA23" s="88"/>
      <c r="AB23" s="89"/>
      <c r="AC23" s="21"/>
      <c r="AD23" s="21"/>
      <c r="AE23" s="21"/>
      <c r="AF23" s="21"/>
      <c r="AG23" s="138">
        <f t="shared" si="6"/>
        <v>1</v>
      </c>
    </row>
    <row r="24" spans="1:33" ht="12.75">
      <c r="A24" s="169"/>
      <c r="B24" s="6">
        <f t="shared" si="5"/>
        <v>45312</v>
      </c>
      <c r="C24" s="120" t="s">
        <v>118</v>
      </c>
      <c r="D24" s="107" t="s">
        <v>118</v>
      </c>
      <c r="E24" s="107" t="s">
        <v>118</v>
      </c>
      <c r="F24" s="107" t="s">
        <v>118</v>
      </c>
      <c r="G24" s="107" t="s">
        <v>118</v>
      </c>
      <c r="H24" s="108" t="s">
        <v>118</v>
      </c>
      <c r="I24" s="81"/>
      <c r="J24" s="81"/>
      <c r="K24" s="81"/>
      <c r="L24" s="21"/>
      <c r="M24" s="82"/>
      <c r="N24" s="35">
        <f t="shared" si="2"/>
      </c>
      <c r="O24" s="150"/>
      <c r="P24" s="150"/>
      <c r="Q24" s="36">
        <f t="shared" si="3"/>
      </c>
      <c r="R24" s="34"/>
      <c r="S24" s="28"/>
      <c r="T24" s="84"/>
      <c r="U24" s="85"/>
      <c r="V24" s="29"/>
      <c r="W24" s="86"/>
      <c r="X24" s="83"/>
      <c r="Y24" s="86"/>
      <c r="Z24" s="87"/>
      <c r="AA24" s="88"/>
      <c r="AB24" s="89"/>
      <c r="AC24" s="21"/>
      <c r="AD24" s="21"/>
      <c r="AE24" s="21"/>
      <c r="AF24" s="21"/>
      <c r="AG24" s="138">
        <f t="shared" si="6"/>
        <v>1</v>
      </c>
    </row>
    <row r="25" spans="1:33" ht="12.75" customHeight="1">
      <c r="A25" s="167">
        <f>IF(B25&lt;&gt;"",_XLL.NO.SEMAINE(B25),"")</f>
        <v>4</v>
      </c>
      <c r="B25" s="6">
        <f t="shared" si="5"/>
        <v>45313</v>
      </c>
      <c r="C25" s="120" t="s">
        <v>118</v>
      </c>
      <c r="D25" s="107" t="s">
        <v>118</v>
      </c>
      <c r="E25" s="107" t="s">
        <v>118</v>
      </c>
      <c r="F25" s="107" t="s">
        <v>118</v>
      </c>
      <c r="G25" s="107" t="s">
        <v>118</v>
      </c>
      <c r="H25" s="107" t="s">
        <v>118</v>
      </c>
      <c r="I25" s="81"/>
      <c r="J25" s="81"/>
      <c r="K25" s="81"/>
      <c r="L25" s="21"/>
      <c r="M25" s="82"/>
      <c r="N25" s="35">
        <f t="shared" si="2"/>
      </c>
      <c r="O25" s="150"/>
      <c r="P25" s="150"/>
      <c r="Q25" s="36">
        <f t="shared" si="3"/>
      </c>
      <c r="R25" s="34"/>
      <c r="S25" s="28"/>
      <c r="T25" s="84"/>
      <c r="U25" s="85"/>
      <c r="V25" s="29"/>
      <c r="W25" s="86"/>
      <c r="X25" s="83"/>
      <c r="Y25" s="86"/>
      <c r="Z25" s="87"/>
      <c r="AA25" s="88"/>
      <c r="AB25" s="89"/>
      <c r="AC25" s="21"/>
      <c r="AD25" s="21"/>
      <c r="AE25" s="21"/>
      <c r="AF25" s="21"/>
      <c r="AG25" s="138">
        <f t="shared" si="6"/>
        <v>2</v>
      </c>
    </row>
    <row r="26" spans="1:33" ht="12.75">
      <c r="A26" s="168"/>
      <c r="B26" s="6">
        <f t="shared" si="5"/>
        <v>45314</v>
      </c>
      <c r="C26" s="120" t="s">
        <v>118</v>
      </c>
      <c r="D26" s="107" t="s">
        <v>118</v>
      </c>
      <c r="E26" s="107" t="s">
        <v>118</v>
      </c>
      <c r="F26" s="107" t="s">
        <v>118</v>
      </c>
      <c r="G26" s="107" t="s">
        <v>118</v>
      </c>
      <c r="H26" s="107" t="s">
        <v>118</v>
      </c>
      <c r="I26" s="81"/>
      <c r="J26" s="81"/>
      <c r="K26" s="81"/>
      <c r="L26" s="21"/>
      <c r="M26" s="82"/>
      <c r="N26" s="35">
        <f t="shared" si="2"/>
      </c>
      <c r="O26" s="150"/>
      <c r="P26" s="150"/>
      <c r="Q26" s="36">
        <f t="shared" si="3"/>
      </c>
      <c r="R26" s="34"/>
      <c r="S26" s="28"/>
      <c r="T26" s="84"/>
      <c r="U26" s="85"/>
      <c r="V26" s="29"/>
      <c r="W26" s="86"/>
      <c r="X26" s="83"/>
      <c r="Y26" s="86"/>
      <c r="Z26" s="87"/>
      <c r="AA26" s="88"/>
      <c r="AB26" s="89"/>
      <c r="AC26" s="21"/>
      <c r="AD26" s="21"/>
      <c r="AE26" s="21"/>
      <c r="AF26" s="21"/>
      <c r="AG26" s="138">
        <f t="shared" si="6"/>
        <v>2</v>
      </c>
    </row>
    <row r="27" spans="1:33" ht="12.75">
      <c r="A27" s="168"/>
      <c r="B27" s="6">
        <f t="shared" si="5"/>
        <v>45315</v>
      </c>
      <c r="C27" s="120" t="s">
        <v>118</v>
      </c>
      <c r="D27" s="107" t="s">
        <v>118</v>
      </c>
      <c r="E27" s="107" t="s">
        <v>118</v>
      </c>
      <c r="F27" s="107" t="s">
        <v>118</v>
      </c>
      <c r="G27" s="107" t="s">
        <v>118</v>
      </c>
      <c r="H27" s="108" t="s">
        <v>118</v>
      </c>
      <c r="I27" s="81"/>
      <c r="J27" s="81"/>
      <c r="K27" s="81"/>
      <c r="L27" s="21"/>
      <c r="M27" s="82"/>
      <c r="N27" s="35">
        <f t="shared" si="2"/>
      </c>
      <c r="O27" s="150"/>
      <c r="P27" s="150"/>
      <c r="Q27" s="36">
        <f t="shared" si="3"/>
      </c>
      <c r="R27" s="34"/>
      <c r="S27" s="28"/>
      <c r="T27" s="84"/>
      <c r="U27" s="85"/>
      <c r="V27" s="29"/>
      <c r="W27" s="86"/>
      <c r="X27" s="83"/>
      <c r="Y27" s="86"/>
      <c r="Z27" s="87"/>
      <c r="AA27" s="88"/>
      <c r="AB27" s="89"/>
      <c r="AC27" s="21"/>
      <c r="AD27" s="21"/>
      <c r="AE27" s="21"/>
      <c r="AF27" s="21"/>
      <c r="AG27" s="138">
        <f t="shared" si="6"/>
        <v>2</v>
      </c>
    </row>
    <row r="28" spans="1:33" ht="12.75">
      <c r="A28" s="168"/>
      <c r="B28" s="6">
        <f t="shared" si="5"/>
        <v>45316</v>
      </c>
      <c r="C28" s="120" t="s">
        <v>118</v>
      </c>
      <c r="D28" s="107" t="s">
        <v>118</v>
      </c>
      <c r="E28" s="107" t="s">
        <v>118</v>
      </c>
      <c r="F28" s="107" t="s">
        <v>118</v>
      </c>
      <c r="G28" s="107" t="s">
        <v>118</v>
      </c>
      <c r="H28" s="107" t="s">
        <v>118</v>
      </c>
      <c r="I28" s="81"/>
      <c r="J28" s="81"/>
      <c r="K28" s="81"/>
      <c r="L28" s="21"/>
      <c r="M28" s="82"/>
      <c r="N28" s="35">
        <f t="shared" si="2"/>
      </c>
      <c r="O28" s="150"/>
      <c r="P28" s="150"/>
      <c r="Q28" s="36">
        <f t="shared" si="3"/>
      </c>
      <c r="R28" s="34"/>
      <c r="S28" s="28"/>
      <c r="T28" s="84"/>
      <c r="U28" s="85"/>
      <c r="V28" s="29"/>
      <c r="W28" s="86"/>
      <c r="X28" s="83"/>
      <c r="Y28" s="86"/>
      <c r="Z28" s="87"/>
      <c r="AA28" s="88"/>
      <c r="AB28" s="89"/>
      <c r="AC28" s="21"/>
      <c r="AD28" s="21"/>
      <c r="AE28" s="21"/>
      <c r="AF28" s="21"/>
      <c r="AG28" s="138">
        <f t="shared" si="6"/>
        <v>2</v>
      </c>
    </row>
    <row r="29" spans="1:33" ht="12.75">
      <c r="A29" s="168"/>
      <c r="B29" s="6">
        <f t="shared" si="5"/>
        <v>45317</v>
      </c>
      <c r="C29" s="120" t="s">
        <v>118</v>
      </c>
      <c r="D29" s="107" t="s">
        <v>118</v>
      </c>
      <c r="E29" s="107" t="s">
        <v>118</v>
      </c>
      <c r="F29" s="107" t="s">
        <v>118</v>
      </c>
      <c r="G29" s="107" t="s">
        <v>118</v>
      </c>
      <c r="H29" s="107" t="s">
        <v>118</v>
      </c>
      <c r="I29" s="81"/>
      <c r="J29" s="81"/>
      <c r="K29" s="81"/>
      <c r="L29" s="21"/>
      <c r="M29" s="82"/>
      <c r="N29" s="35">
        <f t="shared" si="2"/>
      </c>
      <c r="O29" s="150"/>
      <c r="P29" s="150"/>
      <c r="Q29" s="36">
        <f t="shared" si="3"/>
      </c>
      <c r="R29" s="34"/>
      <c r="S29" s="28"/>
      <c r="T29" s="84"/>
      <c r="U29" s="85"/>
      <c r="V29" s="29"/>
      <c r="W29" s="86"/>
      <c r="X29" s="83"/>
      <c r="Y29" s="86"/>
      <c r="Z29" s="87"/>
      <c r="AA29" s="88"/>
      <c r="AB29" s="89"/>
      <c r="AC29" s="21"/>
      <c r="AD29" s="21"/>
      <c r="AE29" s="21"/>
      <c r="AF29" s="21"/>
      <c r="AG29" s="138">
        <f t="shared" si="6"/>
        <v>2</v>
      </c>
    </row>
    <row r="30" spans="1:33" ht="12.75">
      <c r="A30" s="168"/>
      <c r="B30" s="6">
        <f t="shared" si="5"/>
        <v>45318</v>
      </c>
      <c r="C30" s="120" t="s">
        <v>118</v>
      </c>
      <c r="D30" s="107" t="s">
        <v>118</v>
      </c>
      <c r="E30" s="107" t="s">
        <v>118</v>
      </c>
      <c r="F30" s="107" t="s">
        <v>118</v>
      </c>
      <c r="G30" s="107" t="s">
        <v>118</v>
      </c>
      <c r="H30" s="108" t="s">
        <v>118</v>
      </c>
      <c r="I30" s="81"/>
      <c r="J30" s="81"/>
      <c r="K30" s="81"/>
      <c r="L30" s="21"/>
      <c r="M30" s="82"/>
      <c r="N30" s="35">
        <f t="shared" si="2"/>
      </c>
      <c r="O30" s="150"/>
      <c r="P30" s="150"/>
      <c r="Q30" s="36">
        <f t="shared" si="3"/>
      </c>
      <c r="R30" s="34"/>
      <c r="S30" s="28"/>
      <c r="T30" s="84"/>
      <c r="U30" s="85"/>
      <c r="V30" s="29"/>
      <c r="W30" s="86"/>
      <c r="X30" s="83"/>
      <c r="Y30" s="86"/>
      <c r="Z30" s="87"/>
      <c r="AA30" s="88"/>
      <c r="AB30" s="89"/>
      <c r="AC30" s="21"/>
      <c r="AD30" s="21"/>
      <c r="AE30" s="21"/>
      <c r="AF30" s="21"/>
      <c r="AG30" s="138">
        <f t="shared" si="6"/>
        <v>2</v>
      </c>
    </row>
    <row r="31" spans="1:33" ht="12.75">
      <c r="A31" s="169"/>
      <c r="B31" s="6">
        <f t="shared" si="5"/>
        <v>45319</v>
      </c>
      <c r="C31" s="120" t="s">
        <v>118</v>
      </c>
      <c r="D31" s="107" t="s">
        <v>118</v>
      </c>
      <c r="E31" s="107" t="s">
        <v>118</v>
      </c>
      <c r="F31" s="107" t="s">
        <v>118</v>
      </c>
      <c r="G31" s="107" t="s">
        <v>118</v>
      </c>
      <c r="H31" s="108" t="s">
        <v>118</v>
      </c>
      <c r="I31" s="81"/>
      <c r="J31" s="81"/>
      <c r="K31" s="81"/>
      <c r="L31" s="21"/>
      <c r="M31" s="82"/>
      <c r="N31" s="35">
        <f t="shared" si="2"/>
      </c>
      <c r="O31" s="150"/>
      <c r="P31" s="150"/>
      <c r="Q31" s="36">
        <f t="shared" si="3"/>
      </c>
      <c r="R31" s="34"/>
      <c r="S31" s="28"/>
      <c r="T31" s="84"/>
      <c r="U31" s="85"/>
      <c r="V31" s="29"/>
      <c r="W31" s="86"/>
      <c r="X31" s="83"/>
      <c r="Y31" s="86"/>
      <c r="Z31" s="87"/>
      <c r="AA31" s="88"/>
      <c r="AB31" s="89"/>
      <c r="AC31" s="21"/>
      <c r="AD31" s="21"/>
      <c r="AE31" s="21"/>
      <c r="AF31" s="21"/>
      <c r="AG31" s="138">
        <f t="shared" si="6"/>
        <v>2</v>
      </c>
    </row>
    <row r="32" spans="1:33" ht="12.75" customHeight="1">
      <c r="A32" s="167">
        <f>IF(B32&lt;&gt;"",_XLL.NO.SEMAINE(B32),"")</f>
        <v>5</v>
      </c>
      <c r="B32" s="6">
        <f t="shared" si="5"/>
        <v>45320</v>
      </c>
      <c r="C32" s="120" t="s">
        <v>118</v>
      </c>
      <c r="D32" s="107" t="s">
        <v>118</v>
      </c>
      <c r="E32" s="107" t="s">
        <v>118</v>
      </c>
      <c r="F32" s="107" t="s">
        <v>118</v>
      </c>
      <c r="G32" s="107" t="s">
        <v>118</v>
      </c>
      <c r="H32" s="107" t="s">
        <v>118</v>
      </c>
      <c r="I32" s="81"/>
      <c r="J32" s="81"/>
      <c r="K32" s="81"/>
      <c r="L32" s="21"/>
      <c r="M32" s="82"/>
      <c r="N32" s="35">
        <f t="shared" si="2"/>
      </c>
      <c r="O32" s="150"/>
      <c r="P32" s="150"/>
      <c r="Q32" s="36">
        <f t="shared" si="3"/>
      </c>
      <c r="R32" s="34"/>
      <c r="S32" s="28"/>
      <c r="T32" s="84"/>
      <c r="U32" s="85"/>
      <c r="V32" s="29"/>
      <c r="W32" s="86"/>
      <c r="X32" s="83"/>
      <c r="Y32" s="86"/>
      <c r="Z32" s="87"/>
      <c r="AA32" s="88"/>
      <c r="AB32" s="89"/>
      <c r="AC32" s="21"/>
      <c r="AD32" s="21"/>
      <c r="AE32" s="21"/>
      <c r="AF32" s="21"/>
      <c r="AG32" s="138">
        <f t="shared" si="6"/>
        <v>1</v>
      </c>
    </row>
    <row r="33" spans="1:33" ht="12.75">
      <c r="A33" s="168"/>
      <c r="B33" s="6">
        <f t="shared" si="5"/>
        <v>45321</v>
      </c>
      <c r="C33" s="120" t="s">
        <v>118</v>
      </c>
      <c r="D33" s="107" t="s">
        <v>118</v>
      </c>
      <c r="E33" s="107" t="s">
        <v>118</v>
      </c>
      <c r="F33" s="107" t="s">
        <v>118</v>
      </c>
      <c r="G33" s="107" t="s">
        <v>118</v>
      </c>
      <c r="H33" s="107" t="s">
        <v>118</v>
      </c>
      <c r="I33" s="81"/>
      <c r="J33" s="81"/>
      <c r="K33" s="81"/>
      <c r="L33" s="21"/>
      <c r="M33" s="82"/>
      <c r="N33" s="35">
        <f t="shared" si="2"/>
      </c>
      <c r="O33" s="150"/>
      <c r="P33" s="150"/>
      <c r="Q33" s="36">
        <f t="shared" si="3"/>
      </c>
      <c r="R33" s="34"/>
      <c r="S33" s="28"/>
      <c r="T33" s="84"/>
      <c r="U33" s="85"/>
      <c r="V33" s="29"/>
      <c r="W33" s="86"/>
      <c r="X33" s="83"/>
      <c r="Y33" s="86"/>
      <c r="Z33" s="87"/>
      <c r="AA33" s="88"/>
      <c r="AB33" s="89"/>
      <c r="AC33" s="21"/>
      <c r="AD33" s="21"/>
      <c r="AE33" s="21"/>
      <c r="AF33" s="21"/>
      <c r="AG33" s="138">
        <f t="shared" si="6"/>
        <v>1</v>
      </c>
    </row>
    <row r="34" spans="1:33" ht="12.75">
      <c r="A34" s="168"/>
      <c r="B34" s="6">
        <f t="shared" si="5"/>
        <v>45322</v>
      </c>
      <c r="C34" s="120" t="s">
        <v>118</v>
      </c>
      <c r="D34" s="107" t="s">
        <v>118</v>
      </c>
      <c r="E34" s="107" t="s">
        <v>118</v>
      </c>
      <c r="F34" s="107" t="s">
        <v>118</v>
      </c>
      <c r="G34" s="107" t="s">
        <v>118</v>
      </c>
      <c r="H34" s="108" t="s">
        <v>118</v>
      </c>
      <c r="I34" s="81"/>
      <c r="J34" s="81"/>
      <c r="K34" s="81"/>
      <c r="L34" s="21"/>
      <c r="M34" s="82"/>
      <c r="N34" s="35">
        <f t="shared" si="2"/>
      </c>
      <c r="O34" s="150"/>
      <c r="P34" s="150"/>
      <c r="Q34" s="36">
        <f t="shared" si="3"/>
      </c>
      <c r="R34" s="34"/>
      <c r="S34" s="28"/>
      <c r="T34" s="84"/>
      <c r="U34" s="85"/>
      <c r="V34" s="29"/>
      <c r="W34" s="86"/>
      <c r="X34" s="83"/>
      <c r="Y34" s="86"/>
      <c r="Z34" s="87"/>
      <c r="AA34" s="88"/>
      <c r="AB34" s="89"/>
      <c r="AC34" s="21"/>
      <c r="AD34" s="21"/>
      <c r="AE34" s="21"/>
      <c r="AF34" s="21"/>
      <c r="AG34" s="138">
        <f t="shared" si="6"/>
        <v>1</v>
      </c>
    </row>
    <row r="35" spans="1:33" ht="12.75">
      <c r="A35" s="168"/>
      <c r="B35" s="6">
        <f t="shared" si="5"/>
        <v>45323</v>
      </c>
      <c r="C35" s="120" t="s">
        <v>118</v>
      </c>
      <c r="D35" s="107" t="s">
        <v>118</v>
      </c>
      <c r="E35" s="107" t="s">
        <v>118</v>
      </c>
      <c r="F35" s="107" t="s">
        <v>118</v>
      </c>
      <c r="G35" s="107" t="s">
        <v>118</v>
      </c>
      <c r="H35" s="107" t="s">
        <v>118</v>
      </c>
      <c r="I35" s="81"/>
      <c r="J35" s="81"/>
      <c r="K35" s="81"/>
      <c r="L35" s="21"/>
      <c r="M35" s="82"/>
      <c r="N35" s="35">
        <f t="shared" si="2"/>
      </c>
      <c r="O35" s="150"/>
      <c r="P35" s="150"/>
      <c r="Q35" s="36">
        <f t="shared" si="3"/>
      </c>
      <c r="R35" s="34"/>
      <c r="S35" s="28"/>
      <c r="T35" s="84"/>
      <c r="U35" s="85"/>
      <c r="V35" s="29"/>
      <c r="W35" s="86"/>
      <c r="X35" s="83"/>
      <c r="Y35" s="86"/>
      <c r="Z35" s="87"/>
      <c r="AA35" s="88"/>
      <c r="AB35" s="89"/>
      <c r="AC35" s="21"/>
      <c r="AD35" s="21"/>
      <c r="AE35" s="21"/>
      <c r="AF35" s="21"/>
      <c r="AG35" s="138">
        <f t="shared" si="6"/>
        <v>1</v>
      </c>
    </row>
    <row r="36" spans="1:33" ht="12.75">
      <c r="A36" s="168"/>
      <c r="B36" s="6">
        <f t="shared" si="5"/>
        <v>45324</v>
      </c>
      <c r="C36" s="120" t="s">
        <v>118</v>
      </c>
      <c r="D36" s="107" t="s">
        <v>118</v>
      </c>
      <c r="E36" s="107" t="s">
        <v>118</v>
      </c>
      <c r="F36" s="107" t="s">
        <v>118</v>
      </c>
      <c r="G36" s="107" t="s">
        <v>118</v>
      </c>
      <c r="H36" s="107" t="s">
        <v>118</v>
      </c>
      <c r="I36" s="81"/>
      <c r="J36" s="81"/>
      <c r="K36" s="81"/>
      <c r="L36" s="21"/>
      <c r="M36" s="82"/>
      <c r="N36" s="35">
        <f t="shared" si="2"/>
      </c>
      <c r="O36" s="150"/>
      <c r="P36" s="150"/>
      <c r="Q36" s="36">
        <f t="shared" si="3"/>
      </c>
      <c r="R36" s="34"/>
      <c r="S36" s="28"/>
      <c r="T36" s="84"/>
      <c r="U36" s="85"/>
      <c r="V36" s="29"/>
      <c r="W36" s="86"/>
      <c r="X36" s="83"/>
      <c r="Y36" s="86"/>
      <c r="Z36" s="87"/>
      <c r="AA36" s="88"/>
      <c r="AB36" s="89"/>
      <c r="AC36" s="21"/>
      <c r="AD36" s="21"/>
      <c r="AE36" s="21"/>
      <c r="AF36" s="21"/>
      <c r="AG36" s="138">
        <f t="shared" si="6"/>
        <v>1</v>
      </c>
    </row>
    <row r="37" spans="1:33" ht="12.75">
      <c r="A37" s="168"/>
      <c r="B37" s="6">
        <f t="shared" si="5"/>
        <v>45325</v>
      </c>
      <c r="C37" s="120" t="s">
        <v>118</v>
      </c>
      <c r="D37" s="107" t="s">
        <v>118</v>
      </c>
      <c r="E37" s="107" t="s">
        <v>118</v>
      </c>
      <c r="F37" s="107" t="s">
        <v>118</v>
      </c>
      <c r="G37" s="107" t="s">
        <v>118</v>
      </c>
      <c r="H37" s="108" t="s">
        <v>118</v>
      </c>
      <c r="I37" s="81"/>
      <c r="J37" s="81"/>
      <c r="K37" s="81"/>
      <c r="L37" s="21"/>
      <c r="M37" s="82"/>
      <c r="N37" s="35">
        <f t="shared" si="2"/>
      </c>
      <c r="O37" s="150"/>
      <c r="P37" s="150"/>
      <c r="Q37" s="36">
        <f t="shared" si="3"/>
      </c>
      <c r="R37" s="34"/>
      <c r="S37" s="28"/>
      <c r="T37" s="84"/>
      <c r="U37" s="85"/>
      <c r="V37" s="29"/>
      <c r="W37" s="86"/>
      <c r="X37" s="83"/>
      <c r="Y37" s="86"/>
      <c r="Z37" s="87"/>
      <c r="AA37" s="88"/>
      <c r="AB37" s="89"/>
      <c r="AC37" s="21"/>
      <c r="AD37" s="21"/>
      <c r="AE37" s="21"/>
      <c r="AF37" s="21"/>
      <c r="AG37" s="138">
        <f t="shared" si="6"/>
        <v>1</v>
      </c>
    </row>
    <row r="38" spans="1:33" ht="12.75">
      <c r="A38" s="169"/>
      <c r="B38" s="6">
        <f t="shared" si="5"/>
        <v>45326</v>
      </c>
      <c r="C38" s="120" t="s">
        <v>118</v>
      </c>
      <c r="D38" s="107" t="s">
        <v>118</v>
      </c>
      <c r="E38" s="107" t="s">
        <v>118</v>
      </c>
      <c r="F38" s="107" t="s">
        <v>118</v>
      </c>
      <c r="G38" s="107" t="s">
        <v>118</v>
      </c>
      <c r="H38" s="108" t="s">
        <v>118</v>
      </c>
      <c r="I38" s="81"/>
      <c r="J38" s="81"/>
      <c r="K38" s="81"/>
      <c r="L38" s="21"/>
      <c r="M38" s="90"/>
      <c r="N38" s="35">
        <f t="shared" si="2"/>
      </c>
      <c r="O38" s="150"/>
      <c r="P38" s="150"/>
      <c r="Q38" s="36">
        <f t="shared" si="3"/>
      </c>
      <c r="R38" s="34"/>
      <c r="S38" s="28"/>
      <c r="T38" s="84"/>
      <c r="U38" s="85"/>
      <c r="V38" s="29"/>
      <c r="W38" s="88"/>
      <c r="X38" s="83"/>
      <c r="Y38" s="86"/>
      <c r="Z38" s="87"/>
      <c r="AA38" s="88"/>
      <c r="AB38" s="89"/>
      <c r="AC38" s="21"/>
      <c r="AD38" s="21"/>
      <c r="AE38" s="21"/>
      <c r="AF38" s="21"/>
      <c r="AG38" s="138">
        <f t="shared" si="6"/>
        <v>1</v>
      </c>
    </row>
    <row r="39" spans="1:33" ht="12.75" customHeight="1">
      <c r="A39" s="167">
        <f>IF(B39&lt;&gt;"",_XLL.NO.SEMAINE(B39),"")</f>
        <v>6</v>
      </c>
      <c r="B39" s="6">
        <f t="shared" si="5"/>
        <v>45327</v>
      </c>
      <c r="C39" s="120" t="s">
        <v>118</v>
      </c>
      <c r="D39" s="107" t="s">
        <v>118</v>
      </c>
      <c r="E39" s="107" t="s">
        <v>118</v>
      </c>
      <c r="F39" s="107" t="s">
        <v>118</v>
      </c>
      <c r="G39" s="107" t="s">
        <v>118</v>
      </c>
      <c r="H39" s="107" t="s">
        <v>118</v>
      </c>
      <c r="I39" s="81"/>
      <c r="J39" s="81"/>
      <c r="K39" s="81"/>
      <c r="L39" s="21"/>
      <c r="M39" s="82"/>
      <c r="N39" s="35">
        <f t="shared" si="2"/>
      </c>
      <c r="O39" s="150"/>
      <c r="P39" s="150"/>
      <c r="Q39" s="36">
        <f t="shared" si="3"/>
      </c>
      <c r="R39" s="34"/>
      <c r="S39" s="28"/>
      <c r="T39" s="84"/>
      <c r="U39" s="85"/>
      <c r="V39" s="29"/>
      <c r="W39" s="86"/>
      <c r="X39" s="83"/>
      <c r="Y39" s="86"/>
      <c r="Z39" s="87"/>
      <c r="AA39" s="88"/>
      <c r="AB39" s="89"/>
      <c r="AC39" s="21"/>
      <c r="AD39" s="21"/>
      <c r="AE39" s="21"/>
      <c r="AF39" s="21"/>
      <c r="AG39" s="138">
        <f t="shared" si="6"/>
        <v>2</v>
      </c>
    </row>
    <row r="40" spans="1:33" ht="12.75">
      <c r="A40" s="168"/>
      <c r="B40" s="6">
        <f t="shared" si="5"/>
        <v>45328</v>
      </c>
      <c r="C40" s="120" t="s">
        <v>118</v>
      </c>
      <c r="D40" s="107" t="s">
        <v>118</v>
      </c>
      <c r="E40" s="107" t="s">
        <v>118</v>
      </c>
      <c r="F40" s="107" t="s">
        <v>118</v>
      </c>
      <c r="G40" s="107" t="s">
        <v>118</v>
      </c>
      <c r="H40" s="107" t="s">
        <v>118</v>
      </c>
      <c r="I40" s="81"/>
      <c r="J40" s="81"/>
      <c r="K40" s="81"/>
      <c r="L40" s="21"/>
      <c r="M40" s="82"/>
      <c r="N40" s="35">
        <f t="shared" si="2"/>
      </c>
      <c r="O40" s="150"/>
      <c r="P40" s="150"/>
      <c r="Q40" s="36">
        <f t="shared" si="3"/>
      </c>
      <c r="R40" s="34"/>
      <c r="S40" s="28"/>
      <c r="T40" s="84"/>
      <c r="U40" s="85"/>
      <c r="V40" s="29"/>
      <c r="W40" s="86"/>
      <c r="X40" s="83"/>
      <c r="Y40" s="86"/>
      <c r="Z40" s="87"/>
      <c r="AA40" s="88"/>
      <c r="AB40" s="89"/>
      <c r="AC40" s="21"/>
      <c r="AD40" s="21"/>
      <c r="AE40" s="21"/>
      <c r="AF40" s="21"/>
      <c r="AG40" s="138">
        <f t="shared" si="6"/>
        <v>2</v>
      </c>
    </row>
    <row r="41" spans="1:33" ht="12.75">
      <c r="A41" s="168"/>
      <c r="B41" s="6">
        <f t="shared" si="5"/>
        <v>45329</v>
      </c>
      <c r="C41" s="120" t="s">
        <v>118</v>
      </c>
      <c r="D41" s="107" t="s">
        <v>118</v>
      </c>
      <c r="E41" s="107" t="s">
        <v>118</v>
      </c>
      <c r="F41" s="107" t="s">
        <v>118</v>
      </c>
      <c r="G41" s="107" t="s">
        <v>118</v>
      </c>
      <c r="H41" s="108" t="s">
        <v>118</v>
      </c>
      <c r="I41" s="81"/>
      <c r="J41" s="81"/>
      <c r="K41" s="81"/>
      <c r="L41" s="21"/>
      <c r="M41" s="82"/>
      <c r="N41" s="35">
        <f t="shared" si="2"/>
      </c>
      <c r="O41" s="150"/>
      <c r="P41" s="150"/>
      <c r="Q41" s="36">
        <f t="shared" si="3"/>
      </c>
      <c r="R41" s="34"/>
      <c r="S41" s="28"/>
      <c r="T41" s="84"/>
      <c r="U41" s="85"/>
      <c r="V41" s="29"/>
      <c r="W41" s="86"/>
      <c r="X41" s="83"/>
      <c r="Y41" s="86"/>
      <c r="Z41" s="87"/>
      <c r="AA41" s="88"/>
      <c r="AB41" s="89"/>
      <c r="AC41" s="21"/>
      <c r="AD41" s="21"/>
      <c r="AE41" s="21"/>
      <c r="AF41" s="21"/>
      <c r="AG41" s="138">
        <f t="shared" si="6"/>
        <v>2</v>
      </c>
    </row>
    <row r="42" spans="1:33" ht="12.75">
      <c r="A42" s="168"/>
      <c r="B42" s="6">
        <f t="shared" si="5"/>
        <v>45330</v>
      </c>
      <c r="C42" s="120" t="s">
        <v>118</v>
      </c>
      <c r="D42" s="107" t="s">
        <v>118</v>
      </c>
      <c r="E42" s="107" t="s">
        <v>118</v>
      </c>
      <c r="F42" s="107" t="s">
        <v>118</v>
      </c>
      <c r="G42" s="107" t="s">
        <v>118</v>
      </c>
      <c r="H42" s="107" t="s">
        <v>118</v>
      </c>
      <c r="I42" s="81"/>
      <c r="J42" s="81"/>
      <c r="K42" s="81"/>
      <c r="L42" s="21"/>
      <c r="M42" s="82"/>
      <c r="N42" s="35">
        <f t="shared" si="2"/>
      </c>
      <c r="O42" s="150"/>
      <c r="P42" s="150"/>
      <c r="Q42" s="36">
        <f t="shared" si="3"/>
      </c>
      <c r="R42" s="34"/>
      <c r="S42" s="28"/>
      <c r="T42" s="84"/>
      <c r="U42" s="85"/>
      <c r="V42" s="29"/>
      <c r="W42" s="86"/>
      <c r="X42" s="83"/>
      <c r="Y42" s="86"/>
      <c r="Z42" s="87"/>
      <c r="AA42" s="88"/>
      <c r="AB42" s="89"/>
      <c r="AC42" s="21"/>
      <c r="AD42" s="21"/>
      <c r="AE42" s="21"/>
      <c r="AF42" s="21"/>
      <c r="AG42" s="138">
        <f t="shared" si="6"/>
        <v>2</v>
      </c>
    </row>
    <row r="43" spans="1:33" ht="12.75">
      <c r="A43" s="168"/>
      <c r="B43" s="6">
        <f t="shared" si="5"/>
        <v>45331</v>
      </c>
      <c r="C43" s="120" t="s">
        <v>118</v>
      </c>
      <c r="D43" s="107" t="s">
        <v>118</v>
      </c>
      <c r="E43" s="107" t="s">
        <v>118</v>
      </c>
      <c r="F43" s="107" t="s">
        <v>118</v>
      </c>
      <c r="G43" s="107" t="s">
        <v>118</v>
      </c>
      <c r="H43" s="107" t="s">
        <v>118</v>
      </c>
      <c r="I43" s="81"/>
      <c r="J43" s="81"/>
      <c r="K43" s="81"/>
      <c r="L43" s="21"/>
      <c r="M43" s="82"/>
      <c r="N43" s="35">
        <f t="shared" si="2"/>
      </c>
      <c r="O43" s="150"/>
      <c r="P43" s="150"/>
      <c r="Q43" s="36">
        <f t="shared" si="3"/>
      </c>
      <c r="R43" s="34"/>
      <c r="S43" s="28"/>
      <c r="T43" s="84"/>
      <c r="U43" s="85"/>
      <c r="V43" s="29"/>
      <c r="W43" s="86"/>
      <c r="X43" s="83"/>
      <c r="Y43" s="86"/>
      <c r="Z43" s="87"/>
      <c r="AA43" s="88"/>
      <c r="AB43" s="89"/>
      <c r="AC43" s="21"/>
      <c r="AD43" s="21"/>
      <c r="AE43" s="21"/>
      <c r="AF43" s="21"/>
      <c r="AG43" s="138">
        <f t="shared" si="6"/>
        <v>2</v>
      </c>
    </row>
    <row r="44" spans="1:33" ht="12.75">
      <c r="A44" s="168"/>
      <c r="B44" s="6">
        <f t="shared" si="5"/>
        <v>45332</v>
      </c>
      <c r="C44" s="120" t="s">
        <v>118</v>
      </c>
      <c r="D44" s="107" t="s">
        <v>118</v>
      </c>
      <c r="E44" s="107" t="s">
        <v>118</v>
      </c>
      <c r="F44" s="107" t="s">
        <v>118</v>
      </c>
      <c r="G44" s="107" t="s">
        <v>118</v>
      </c>
      <c r="H44" s="108" t="s">
        <v>118</v>
      </c>
      <c r="I44" s="81"/>
      <c r="J44" s="81"/>
      <c r="K44" s="81"/>
      <c r="L44" s="21"/>
      <c r="M44" s="82"/>
      <c r="N44" s="35">
        <f t="shared" si="2"/>
      </c>
      <c r="O44" s="150"/>
      <c r="P44" s="150"/>
      <c r="Q44" s="36">
        <f t="shared" si="3"/>
      </c>
      <c r="R44" s="34"/>
      <c r="S44" s="28"/>
      <c r="T44" s="84"/>
      <c r="U44" s="85"/>
      <c r="V44" s="29"/>
      <c r="W44" s="86"/>
      <c r="X44" s="83"/>
      <c r="Y44" s="86"/>
      <c r="Z44" s="87"/>
      <c r="AA44" s="88"/>
      <c r="AB44" s="89"/>
      <c r="AC44" s="21"/>
      <c r="AD44" s="21"/>
      <c r="AE44" s="21"/>
      <c r="AF44" s="21"/>
      <c r="AG44" s="138">
        <f t="shared" si="6"/>
        <v>2</v>
      </c>
    </row>
    <row r="45" spans="1:33" ht="12.75">
      <c r="A45" s="169"/>
      <c r="B45" s="6">
        <f t="shared" si="5"/>
        <v>45333</v>
      </c>
      <c r="C45" s="120" t="s">
        <v>118</v>
      </c>
      <c r="D45" s="107" t="s">
        <v>118</v>
      </c>
      <c r="E45" s="107" t="s">
        <v>118</v>
      </c>
      <c r="F45" s="107" t="s">
        <v>118</v>
      </c>
      <c r="G45" s="107" t="s">
        <v>118</v>
      </c>
      <c r="H45" s="108" t="s">
        <v>118</v>
      </c>
      <c r="I45" s="81"/>
      <c r="J45" s="81"/>
      <c r="K45" s="81"/>
      <c r="L45" s="21"/>
      <c r="M45" s="82"/>
      <c r="N45" s="35">
        <f t="shared" si="2"/>
      </c>
      <c r="O45" s="150"/>
      <c r="P45" s="150"/>
      <c r="Q45" s="36">
        <f t="shared" si="3"/>
      </c>
      <c r="R45" s="34"/>
      <c r="S45" s="28"/>
      <c r="T45" s="84"/>
      <c r="U45" s="85"/>
      <c r="V45" s="29"/>
      <c r="W45" s="86"/>
      <c r="X45" s="83"/>
      <c r="Y45" s="86"/>
      <c r="Z45" s="87"/>
      <c r="AA45" s="88"/>
      <c r="AB45" s="89"/>
      <c r="AC45" s="21"/>
      <c r="AD45" s="21"/>
      <c r="AE45" s="21"/>
      <c r="AF45" s="21"/>
      <c r="AG45" s="138">
        <f t="shared" si="6"/>
        <v>2</v>
      </c>
    </row>
    <row r="46" spans="1:33" ht="12.75" customHeight="1">
      <c r="A46" s="167">
        <f>IF(B46&lt;&gt;"",_XLL.NO.SEMAINE(B46),"")</f>
        <v>7</v>
      </c>
      <c r="B46" s="6">
        <f t="shared" si="5"/>
        <v>45334</v>
      </c>
      <c r="C46" s="120" t="s">
        <v>118</v>
      </c>
      <c r="D46" s="107" t="s">
        <v>118</v>
      </c>
      <c r="E46" s="107" t="s">
        <v>118</v>
      </c>
      <c r="F46" s="107" t="s">
        <v>118</v>
      </c>
      <c r="G46" s="107" t="s">
        <v>118</v>
      </c>
      <c r="H46" s="107" t="s">
        <v>118</v>
      </c>
      <c r="I46" s="20"/>
      <c r="J46" s="20"/>
      <c r="K46" s="20"/>
      <c r="L46" s="21"/>
      <c r="M46" s="22"/>
      <c r="N46" s="35">
        <f t="shared" si="2"/>
      </c>
      <c r="O46" s="24"/>
      <c r="P46" s="24"/>
      <c r="Q46" s="36">
        <f t="shared" si="3"/>
      </c>
      <c r="R46" s="34"/>
      <c r="S46" s="23"/>
      <c r="T46" s="24"/>
      <c r="U46" s="25"/>
      <c r="V46" s="26"/>
      <c r="W46" s="23"/>
      <c r="X46" s="27"/>
      <c r="Y46" s="28"/>
      <c r="Z46" s="29"/>
      <c r="AA46" s="30"/>
      <c r="AB46" s="42"/>
      <c r="AC46" s="21"/>
      <c r="AD46" s="21"/>
      <c r="AE46" s="21"/>
      <c r="AF46" s="21"/>
      <c r="AG46" s="138">
        <f t="shared" si="6"/>
        <v>1</v>
      </c>
    </row>
    <row r="47" spans="1:33" ht="12.75">
      <c r="A47" s="168"/>
      <c r="B47" s="6">
        <f t="shared" si="5"/>
        <v>45335</v>
      </c>
      <c r="C47" s="120" t="s">
        <v>118</v>
      </c>
      <c r="D47" s="107" t="s">
        <v>118</v>
      </c>
      <c r="E47" s="107" t="s">
        <v>118</v>
      </c>
      <c r="F47" s="107" t="s">
        <v>118</v>
      </c>
      <c r="G47" s="107" t="s">
        <v>118</v>
      </c>
      <c r="H47" s="107" t="s">
        <v>118</v>
      </c>
      <c r="I47" s="20"/>
      <c r="J47" s="20"/>
      <c r="K47" s="20"/>
      <c r="L47" s="21"/>
      <c r="M47" s="22"/>
      <c r="N47" s="35">
        <f t="shared" si="2"/>
      </c>
      <c r="O47" s="24"/>
      <c r="P47" s="24"/>
      <c r="Q47" s="36">
        <f t="shared" si="3"/>
      </c>
      <c r="R47" s="34"/>
      <c r="S47" s="23"/>
      <c r="T47" s="24"/>
      <c r="U47" s="25"/>
      <c r="V47" s="26"/>
      <c r="W47" s="23"/>
      <c r="X47" s="27"/>
      <c r="Y47" s="28"/>
      <c r="Z47" s="29"/>
      <c r="AA47" s="30"/>
      <c r="AB47" s="42"/>
      <c r="AC47" s="21"/>
      <c r="AD47" s="21"/>
      <c r="AE47" s="21"/>
      <c r="AF47" s="21"/>
      <c r="AG47" s="138">
        <f t="shared" si="6"/>
        <v>1</v>
      </c>
    </row>
    <row r="48" spans="1:33" ht="12.75">
      <c r="A48" s="168"/>
      <c r="B48" s="6">
        <f t="shared" si="5"/>
        <v>45336</v>
      </c>
      <c r="C48" s="120" t="s">
        <v>118</v>
      </c>
      <c r="D48" s="107" t="s">
        <v>118</v>
      </c>
      <c r="E48" s="107" t="s">
        <v>118</v>
      </c>
      <c r="F48" s="107" t="s">
        <v>118</v>
      </c>
      <c r="G48" s="107" t="s">
        <v>118</v>
      </c>
      <c r="H48" s="108" t="s">
        <v>118</v>
      </c>
      <c r="I48" s="20"/>
      <c r="J48" s="20"/>
      <c r="K48" s="20"/>
      <c r="L48" s="21"/>
      <c r="M48" s="22"/>
      <c r="N48" s="35">
        <f t="shared" si="2"/>
      </c>
      <c r="O48" s="24"/>
      <c r="P48" s="24"/>
      <c r="Q48" s="36">
        <f t="shared" si="3"/>
      </c>
      <c r="R48" s="34"/>
      <c r="S48" s="23"/>
      <c r="T48" s="24"/>
      <c r="U48" s="25"/>
      <c r="V48" s="26"/>
      <c r="W48" s="23"/>
      <c r="X48" s="27"/>
      <c r="Y48" s="28"/>
      <c r="Z48" s="29"/>
      <c r="AA48" s="30"/>
      <c r="AB48" s="42"/>
      <c r="AC48" s="21"/>
      <c r="AD48" s="21"/>
      <c r="AE48" s="21"/>
      <c r="AF48" s="21"/>
      <c r="AG48" s="138">
        <f t="shared" si="6"/>
        <v>1</v>
      </c>
    </row>
    <row r="49" spans="1:33" ht="12.75">
      <c r="A49" s="168"/>
      <c r="B49" s="6">
        <f t="shared" si="5"/>
        <v>45337</v>
      </c>
      <c r="C49" s="120" t="s">
        <v>118</v>
      </c>
      <c r="D49" s="107" t="s">
        <v>118</v>
      </c>
      <c r="E49" s="107" t="s">
        <v>118</v>
      </c>
      <c r="F49" s="107" t="s">
        <v>118</v>
      </c>
      <c r="G49" s="107" t="s">
        <v>118</v>
      </c>
      <c r="H49" s="107" t="s">
        <v>118</v>
      </c>
      <c r="I49" s="20"/>
      <c r="J49" s="20"/>
      <c r="K49" s="20"/>
      <c r="L49" s="21"/>
      <c r="M49" s="22"/>
      <c r="N49" s="35">
        <f t="shared" si="2"/>
      </c>
      <c r="O49" s="24"/>
      <c r="P49" s="24"/>
      <c r="Q49" s="36">
        <f t="shared" si="3"/>
      </c>
      <c r="R49" s="34"/>
      <c r="S49" s="23"/>
      <c r="T49" s="24"/>
      <c r="U49" s="25"/>
      <c r="V49" s="26"/>
      <c r="W49" s="23"/>
      <c r="X49" s="27"/>
      <c r="Y49" s="28"/>
      <c r="Z49" s="29"/>
      <c r="AA49" s="30"/>
      <c r="AB49" s="42"/>
      <c r="AC49" s="21"/>
      <c r="AD49" s="21"/>
      <c r="AE49" s="21"/>
      <c r="AF49" s="21"/>
      <c r="AG49" s="138">
        <f t="shared" si="6"/>
        <v>1</v>
      </c>
    </row>
    <row r="50" spans="1:33" ht="12.75">
      <c r="A50" s="168"/>
      <c r="B50" s="6">
        <f t="shared" si="5"/>
        <v>45338</v>
      </c>
      <c r="C50" s="120" t="s">
        <v>118</v>
      </c>
      <c r="D50" s="107" t="s">
        <v>118</v>
      </c>
      <c r="E50" s="107" t="s">
        <v>118</v>
      </c>
      <c r="F50" s="107" t="s">
        <v>118</v>
      </c>
      <c r="G50" s="107" t="s">
        <v>118</v>
      </c>
      <c r="H50" s="107" t="s">
        <v>118</v>
      </c>
      <c r="I50" s="81"/>
      <c r="J50" s="81"/>
      <c r="K50" s="81"/>
      <c r="L50" s="21"/>
      <c r="M50" s="82"/>
      <c r="N50" s="35">
        <f t="shared" si="2"/>
      </c>
      <c r="O50" s="150"/>
      <c r="P50" s="150"/>
      <c r="Q50" s="36">
        <f t="shared" si="3"/>
      </c>
      <c r="R50" s="34"/>
      <c r="S50" s="28"/>
      <c r="T50" s="84"/>
      <c r="U50" s="85"/>
      <c r="V50" s="29"/>
      <c r="W50" s="86"/>
      <c r="X50" s="83"/>
      <c r="Y50" s="86"/>
      <c r="Z50" s="87"/>
      <c r="AA50" s="88"/>
      <c r="AB50" s="89"/>
      <c r="AC50" s="21"/>
      <c r="AD50" s="21"/>
      <c r="AE50" s="21"/>
      <c r="AF50" s="21"/>
      <c r="AG50" s="138">
        <f t="shared" si="6"/>
        <v>1</v>
      </c>
    </row>
    <row r="51" spans="1:33" ht="12.75">
      <c r="A51" s="168"/>
      <c r="B51" s="6">
        <f t="shared" si="5"/>
        <v>45339</v>
      </c>
      <c r="C51" s="119" t="s">
        <v>173</v>
      </c>
      <c r="D51" s="107" t="s">
        <v>328</v>
      </c>
      <c r="E51" s="121" t="s">
        <v>174</v>
      </c>
      <c r="F51" s="107" t="s">
        <v>329</v>
      </c>
      <c r="G51" s="121" t="s">
        <v>175</v>
      </c>
      <c r="H51" s="108" t="s">
        <v>330</v>
      </c>
      <c r="I51" s="81"/>
      <c r="J51" s="81"/>
      <c r="K51" s="81"/>
      <c r="L51" s="21"/>
      <c r="M51" s="82"/>
      <c r="N51" s="35">
        <f t="shared" si="2"/>
      </c>
      <c r="O51" s="150"/>
      <c r="P51" s="150"/>
      <c r="Q51" s="36">
        <f t="shared" si="3"/>
      </c>
      <c r="R51" s="34"/>
      <c r="S51" s="28"/>
      <c r="T51" s="84"/>
      <c r="U51" s="85"/>
      <c r="V51" s="29"/>
      <c r="W51" s="86"/>
      <c r="X51" s="83"/>
      <c r="Y51" s="86"/>
      <c r="Z51" s="87"/>
      <c r="AA51" s="88"/>
      <c r="AB51" s="89"/>
      <c r="AC51" s="21"/>
      <c r="AD51" s="21"/>
      <c r="AE51" s="21"/>
      <c r="AF51" s="21"/>
      <c r="AG51" s="138">
        <f t="shared" si="6"/>
        <v>1</v>
      </c>
    </row>
    <row r="52" spans="1:33" ht="12.75">
      <c r="A52" s="169"/>
      <c r="B52" s="6">
        <f t="shared" si="5"/>
        <v>45340</v>
      </c>
      <c r="C52" s="120" t="s">
        <v>118</v>
      </c>
      <c r="D52" s="107" t="s">
        <v>118</v>
      </c>
      <c r="E52" s="107" t="s">
        <v>118</v>
      </c>
      <c r="F52" s="107" t="s">
        <v>118</v>
      </c>
      <c r="G52" s="107" t="s">
        <v>118</v>
      </c>
      <c r="H52" s="108" t="s">
        <v>118</v>
      </c>
      <c r="I52" s="81"/>
      <c r="J52" s="81"/>
      <c r="K52" s="81"/>
      <c r="L52" s="21"/>
      <c r="M52" s="82"/>
      <c r="N52" s="35">
        <f t="shared" si="2"/>
      </c>
      <c r="O52" s="150"/>
      <c r="P52" s="150"/>
      <c r="Q52" s="36">
        <f t="shared" si="3"/>
      </c>
      <c r="R52" s="34"/>
      <c r="S52" s="28"/>
      <c r="T52" s="84"/>
      <c r="U52" s="85"/>
      <c r="V52" s="29"/>
      <c r="W52" s="86"/>
      <c r="X52" s="83"/>
      <c r="Y52" s="86"/>
      <c r="Z52" s="87"/>
      <c r="AA52" s="88"/>
      <c r="AB52" s="89"/>
      <c r="AC52" s="21"/>
      <c r="AD52" s="21"/>
      <c r="AE52" s="21"/>
      <c r="AF52" s="21"/>
      <c r="AG52" s="138">
        <f t="shared" si="6"/>
        <v>1</v>
      </c>
    </row>
    <row r="53" spans="1:33" ht="12.75" customHeight="1">
      <c r="A53" s="167">
        <f>IF(B53&lt;&gt;"",_XLL.NO.SEMAINE(B53),"")</f>
        <v>8</v>
      </c>
      <c r="B53" s="6">
        <f t="shared" si="5"/>
        <v>45341</v>
      </c>
      <c r="C53" s="120" t="s">
        <v>118</v>
      </c>
      <c r="D53" s="107" t="s">
        <v>118</v>
      </c>
      <c r="E53" s="107" t="s">
        <v>118</v>
      </c>
      <c r="F53" s="107" t="s">
        <v>118</v>
      </c>
      <c r="G53" s="107" t="s">
        <v>118</v>
      </c>
      <c r="H53" s="107" t="s">
        <v>118</v>
      </c>
      <c r="I53" s="81"/>
      <c r="J53" s="81"/>
      <c r="K53" s="81"/>
      <c r="L53" s="21"/>
      <c r="M53" s="82"/>
      <c r="N53" s="35">
        <f t="shared" si="2"/>
      </c>
      <c r="O53" s="150"/>
      <c r="P53" s="150"/>
      <c r="Q53" s="36">
        <f t="shared" si="3"/>
      </c>
      <c r="R53" s="34"/>
      <c r="S53" s="28"/>
      <c r="T53" s="84"/>
      <c r="U53" s="85"/>
      <c r="V53" s="29"/>
      <c r="W53" s="86"/>
      <c r="X53" s="83"/>
      <c r="Y53" s="86"/>
      <c r="Z53" s="87"/>
      <c r="AA53" s="88"/>
      <c r="AB53" s="89"/>
      <c r="AC53" s="21"/>
      <c r="AD53" s="21"/>
      <c r="AE53" s="21"/>
      <c r="AF53" s="21"/>
      <c r="AG53" s="138">
        <f t="shared" si="6"/>
        <v>2</v>
      </c>
    </row>
    <row r="54" spans="1:33" ht="13.5" customHeight="1">
      <c r="A54" s="168"/>
      <c r="B54" s="6">
        <f t="shared" si="5"/>
        <v>45342</v>
      </c>
      <c r="C54" s="120" t="s">
        <v>118</v>
      </c>
      <c r="D54" s="107" t="s">
        <v>118</v>
      </c>
      <c r="E54" s="107" t="s">
        <v>118</v>
      </c>
      <c r="F54" s="107" t="s">
        <v>118</v>
      </c>
      <c r="G54" s="107" t="s">
        <v>118</v>
      </c>
      <c r="H54" s="107" t="s">
        <v>118</v>
      </c>
      <c r="I54" s="81"/>
      <c r="J54" s="81"/>
      <c r="K54" s="81"/>
      <c r="L54" s="21"/>
      <c r="M54" s="82"/>
      <c r="N54" s="35">
        <f t="shared" si="2"/>
      </c>
      <c r="O54" s="150"/>
      <c r="P54" s="150"/>
      <c r="Q54" s="36">
        <f t="shared" si="3"/>
      </c>
      <c r="R54" s="34"/>
      <c r="S54" s="28"/>
      <c r="T54" s="84"/>
      <c r="U54" s="85"/>
      <c r="V54" s="29"/>
      <c r="W54" s="86"/>
      <c r="X54" s="83"/>
      <c r="Y54" s="86"/>
      <c r="Z54" s="87"/>
      <c r="AA54" s="88"/>
      <c r="AB54" s="89"/>
      <c r="AC54" s="21"/>
      <c r="AD54" s="21"/>
      <c r="AE54" s="21"/>
      <c r="AF54" s="21"/>
      <c r="AG54" s="138">
        <f t="shared" si="6"/>
        <v>2</v>
      </c>
    </row>
    <row r="55" spans="1:33" ht="12.75">
      <c r="A55" s="168"/>
      <c r="B55" s="6">
        <f t="shared" si="5"/>
        <v>45343</v>
      </c>
      <c r="C55" s="119" t="s">
        <v>176</v>
      </c>
      <c r="D55" s="107" t="s">
        <v>331</v>
      </c>
      <c r="E55" s="121" t="s">
        <v>177</v>
      </c>
      <c r="F55" s="107" t="s">
        <v>332</v>
      </c>
      <c r="G55" s="121" t="s">
        <v>178</v>
      </c>
      <c r="H55" s="108" t="s">
        <v>333</v>
      </c>
      <c r="I55" s="81"/>
      <c r="J55" s="81"/>
      <c r="K55" s="81"/>
      <c r="L55" s="21"/>
      <c r="M55" s="82"/>
      <c r="N55" s="35">
        <f t="shared" si="2"/>
      </c>
      <c r="O55" s="150"/>
      <c r="P55" s="150"/>
      <c r="Q55" s="36">
        <f t="shared" si="3"/>
      </c>
      <c r="R55" s="34"/>
      <c r="S55" s="28"/>
      <c r="T55" s="84"/>
      <c r="U55" s="85"/>
      <c r="V55" s="29"/>
      <c r="W55" s="86"/>
      <c r="X55" s="83"/>
      <c r="Y55" s="86"/>
      <c r="Z55" s="87"/>
      <c r="AA55" s="88"/>
      <c r="AB55" s="89"/>
      <c r="AC55" s="21"/>
      <c r="AD55" s="21"/>
      <c r="AE55" s="21"/>
      <c r="AF55" s="21"/>
      <c r="AG55" s="138">
        <f t="shared" si="6"/>
        <v>2</v>
      </c>
    </row>
    <row r="56" spans="1:33" ht="12.75">
      <c r="A56" s="168"/>
      <c r="B56" s="6">
        <f t="shared" si="5"/>
        <v>45344</v>
      </c>
      <c r="C56" s="120" t="s">
        <v>118</v>
      </c>
      <c r="D56" s="107" t="s">
        <v>118</v>
      </c>
      <c r="E56" s="107" t="s">
        <v>118</v>
      </c>
      <c r="F56" s="107" t="s">
        <v>118</v>
      </c>
      <c r="G56" s="107" t="s">
        <v>118</v>
      </c>
      <c r="H56" s="107" t="s">
        <v>118</v>
      </c>
      <c r="I56" s="81"/>
      <c r="J56" s="81"/>
      <c r="K56" s="81"/>
      <c r="L56" s="21"/>
      <c r="M56" s="82"/>
      <c r="N56" s="35">
        <f t="shared" si="2"/>
      </c>
      <c r="O56" s="150"/>
      <c r="P56" s="150"/>
      <c r="Q56" s="36">
        <f t="shared" si="3"/>
      </c>
      <c r="R56" s="34"/>
      <c r="S56" s="28"/>
      <c r="T56" s="84"/>
      <c r="U56" s="85"/>
      <c r="V56" s="29"/>
      <c r="W56" s="86"/>
      <c r="X56" s="83"/>
      <c r="Y56" s="86"/>
      <c r="Z56" s="87"/>
      <c r="AA56" s="88"/>
      <c r="AB56" s="89"/>
      <c r="AC56" s="21"/>
      <c r="AD56" s="21"/>
      <c r="AE56" s="21"/>
      <c r="AF56" s="21"/>
      <c r="AG56" s="138">
        <f t="shared" si="6"/>
        <v>2</v>
      </c>
    </row>
    <row r="57" spans="1:33" ht="12.75">
      <c r="A57" s="168"/>
      <c r="B57" s="6">
        <f t="shared" si="5"/>
        <v>45345</v>
      </c>
      <c r="C57" s="120" t="s">
        <v>118</v>
      </c>
      <c r="D57" s="107" t="s">
        <v>118</v>
      </c>
      <c r="E57" s="107" t="s">
        <v>118</v>
      </c>
      <c r="F57" s="107" t="s">
        <v>118</v>
      </c>
      <c r="G57" s="107" t="s">
        <v>118</v>
      </c>
      <c r="H57" s="107" t="s">
        <v>118</v>
      </c>
      <c r="I57" s="81"/>
      <c r="J57" s="81"/>
      <c r="K57" s="81"/>
      <c r="L57" s="21"/>
      <c r="M57" s="82"/>
      <c r="N57" s="35">
        <f t="shared" si="2"/>
      </c>
      <c r="O57" s="150"/>
      <c r="P57" s="150"/>
      <c r="Q57" s="36">
        <f t="shared" si="3"/>
      </c>
      <c r="R57" s="34"/>
      <c r="S57" s="28"/>
      <c r="T57" s="84"/>
      <c r="U57" s="85"/>
      <c r="V57" s="29"/>
      <c r="W57" s="86"/>
      <c r="X57" s="83"/>
      <c r="Y57" s="86"/>
      <c r="Z57" s="87"/>
      <c r="AA57" s="88"/>
      <c r="AB57" s="89"/>
      <c r="AC57" s="21"/>
      <c r="AD57" s="21"/>
      <c r="AE57" s="21"/>
      <c r="AF57" s="21"/>
      <c r="AG57" s="138">
        <f t="shared" si="6"/>
        <v>2</v>
      </c>
    </row>
    <row r="58" spans="1:33" ht="12.75">
      <c r="A58" s="168"/>
      <c r="B58" s="6">
        <f t="shared" si="5"/>
        <v>45346</v>
      </c>
      <c r="C58" s="129" t="s">
        <v>179</v>
      </c>
      <c r="D58" s="107" t="s">
        <v>334</v>
      </c>
      <c r="E58" s="133" t="s">
        <v>180</v>
      </c>
      <c r="F58" s="108" t="s">
        <v>335</v>
      </c>
      <c r="G58" s="129" t="s">
        <v>181</v>
      </c>
      <c r="H58" s="109" t="s">
        <v>336</v>
      </c>
      <c r="I58" s="81"/>
      <c r="J58" s="81"/>
      <c r="K58" s="81"/>
      <c r="L58" s="21"/>
      <c r="M58" s="82"/>
      <c r="N58" s="35">
        <f t="shared" si="2"/>
      </c>
      <c r="O58" s="150"/>
      <c r="P58" s="150"/>
      <c r="Q58" s="36">
        <f t="shared" si="3"/>
      </c>
      <c r="R58" s="34"/>
      <c r="S58" s="28"/>
      <c r="T58" s="84"/>
      <c r="U58" s="85"/>
      <c r="V58" s="29"/>
      <c r="W58" s="86"/>
      <c r="X58" s="83"/>
      <c r="Y58" s="86"/>
      <c r="Z58" s="87"/>
      <c r="AA58" s="88"/>
      <c r="AB58" s="89"/>
      <c r="AC58" s="21"/>
      <c r="AD58" s="21"/>
      <c r="AE58" s="21"/>
      <c r="AF58" s="21"/>
      <c r="AG58" s="138">
        <f t="shared" si="6"/>
        <v>2</v>
      </c>
    </row>
    <row r="59" spans="1:33" ht="12.75">
      <c r="A59" s="169"/>
      <c r="B59" s="6">
        <f t="shared" si="5"/>
        <v>45347</v>
      </c>
      <c r="C59" s="120" t="s">
        <v>118</v>
      </c>
      <c r="D59" s="107" t="s">
        <v>118</v>
      </c>
      <c r="E59" s="107" t="s">
        <v>118</v>
      </c>
      <c r="F59" s="107" t="s">
        <v>118</v>
      </c>
      <c r="G59" s="107" t="s">
        <v>118</v>
      </c>
      <c r="H59" s="108" t="s">
        <v>118</v>
      </c>
      <c r="I59" s="81"/>
      <c r="J59" s="81"/>
      <c r="K59" s="81"/>
      <c r="L59" s="21"/>
      <c r="M59" s="82"/>
      <c r="N59" s="35">
        <f t="shared" si="2"/>
      </c>
      <c r="O59" s="150"/>
      <c r="P59" s="150"/>
      <c r="Q59" s="36">
        <f t="shared" si="3"/>
      </c>
      <c r="R59" s="34"/>
      <c r="S59" s="28"/>
      <c r="T59" s="84"/>
      <c r="U59" s="85"/>
      <c r="V59" s="29"/>
      <c r="W59" s="86"/>
      <c r="X59" s="83"/>
      <c r="Y59" s="86"/>
      <c r="Z59" s="87"/>
      <c r="AA59" s="88"/>
      <c r="AB59" s="89"/>
      <c r="AC59" s="21"/>
      <c r="AD59" s="21"/>
      <c r="AE59" s="21"/>
      <c r="AF59" s="21"/>
      <c r="AG59" s="138">
        <f t="shared" si="6"/>
        <v>2</v>
      </c>
    </row>
    <row r="60" spans="1:33" ht="12.75" customHeight="1">
      <c r="A60" s="167">
        <f>IF(B60&lt;&gt;"",_XLL.NO.SEMAINE(B60),"")</f>
        <v>9</v>
      </c>
      <c r="B60" s="6">
        <f t="shared" si="5"/>
        <v>45348</v>
      </c>
      <c r="C60" s="120" t="s">
        <v>118</v>
      </c>
      <c r="D60" s="107" t="s">
        <v>118</v>
      </c>
      <c r="E60" s="107" t="s">
        <v>118</v>
      </c>
      <c r="F60" s="107" t="s">
        <v>118</v>
      </c>
      <c r="G60" s="107" t="s">
        <v>118</v>
      </c>
      <c r="H60" s="107" t="s">
        <v>118</v>
      </c>
      <c r="I60" s="20"/>
      <c r="J60" s="20"/>
      <c r="K60" s="20"/>
      <c r="L60" s="21"/>
      <c r="M60" s="22"/>
      <c r="N60" s="35">
        <f t="shared" si="2"/>
      </c>
      <c r="O60" s="24"/>
      <c r="P60" s="24"/>
      <c r="Q60" s="36">
        <f t="shared" si="3"/>
      </c>
      <c r="R60" s="34"/>
      <c r="S60" s="23"/>
      <c r="T60" s="24"/>
      <c r="U60" s="25"/>
      <c r="V60" s="26"/>
      <c r="W60" s="23"/>
      <c r="X60" s="27"/>
      <c r="Y60" s="28"/>
      <c r="Z60" s="29"/>
      <c r="AA60" s="30"/>
      <c r="AB60" s="42"/>
      <c r="AC60" s="21"/>
      <c r="AD60" s="21"/>
      <c r="AE60" s="21"/>
      <c r="AF60" s="21"/>
      <c r="AG60" s="138">
        <f t="shared" si="6"/>
        <v>1</v>
      </c>
    </row>
    <row r="61" spans="1:33" ht="12.75">
      <c r="A61" s="168"/>
      <c r="B61" s="6">
        <f t="shared" si="5"/>
        <v>45349</v>
      </c>
      <c r="C61" s="120" t="s">
        <v>118</v>
      </c>
      <c r="D61" s="107" t="s">
        <v>118</v>
      </c>
      <c r="E61" s="107" t="s">
        <v>118</v>
      </c>
      <c r="F61" s="107" t="s">
        <v>118</v>
      </c>
      <c r="G61" s="107" t="s">
        <v>118</v>
      </c>
      <c r="H61" s="107" t="s">
        <v>118</v>
      </c>
      <c r="I61" s="20"/>
      <c r="J61" s="20"/>
      <c r="K61" s="20"/>
      <c r="L61" s="21"/>
      <c r="M61" s="22"/>
      <c r="N61" s="35">
        <f t="shared" si="2"/>
      </c>
      <c r="O61" s="24"/>
      <c r="P61" s="24"/>
      <c r="Q61" s="36">
        <f t="shared" si="3"/>
      </c>
      <c r="R61" s="34"/>
      <c r="S61" s="23"/>
      <c r="T61" s="24"/>
      <c r="U61" s="25"/>
      <c r="V61" s="26"/>
      <c r="W61" s="23"/>
      <c r="X61" s="27"/>
      <c r="Y61" s="28"/>
      <c r="Z61" s="29"/>
      <c r="AA61" s="30"/>
      <c r="AB61" s="42"/>
      <c r="AC61" s="21"/>
      <c r="AD61" s="21"/>
      <c r="AE61" s="21"/>
      <c r="AF61" s="21"/>
      <c r="AG61" s="138">
        <f t="shared" si="6"/>
        <v>1</v>
      </c>
    </row>
    <row r="62" spans="1:33" ht="12.75">
      <c r="A62" s="168"/>
      <c r="B62" s="6">
        <f t="shared" si="5"/>
        <v>45350</v>
      </c>
      <c r="C62" s="129" t="s">
        <v>182</v>
      </c>
      <c r="D62" s="107" t="s">
        <v>337</v>
      </c>
      <c r="E62" s="133" t="s">
        <v>183</v>
      </c>
      <c r="F62" s="108" t="s">
        <v>338</v>
      </c>
      <c r="G62" s="129" t="s">
        <v>184</v>
      </c>
      <c r="H62" s="109" t="s">
        <v>339</v>
      </c>
      <c r="I62" s="122"/>
      <c r="J62" s="20"/>
      <c r="K62" s="20"/>
      <c r="L62" s="21"/>
      <c r="M62" s="22"/>
      <c r="N62" s="35">
        <f t="shared" si="2"/>
      </c>
      <c r="O62" s="24"/>
      <c r="P62" s="24"/>
      <c r="Q62" s="36">
        <f t="shared" si="3"/>
      </c>
      <c r="R62" s="34"/>
      <c r="S62" s="23"/>
      <c r="T62" s="24"/>
      <c r="U62" s="25"/>
      <c r="V62" s="26"/>
      <c r="W62" s="23"/>
      <c r="X62" s="27"/>
      <c r="Y62" s="28"/>
      <c r="Z62" s="29"/>
      <c r="AA62" s="30"/>
      <c r="AB62" s="42"/>
      <c r="AC62" s="21"/>
      <c r="AD62" s="21"/>
      <c r="AE62" s="21"/>
      <c r="AF62" s="21"/>
      <c r="AG62" s="138">
        <f t="shared" si="6"/>
        <v>1</v>
      </c>
    </row>
    <row r="63" spans="1:33" ht="12.75">
      <c r="A63" s="168"/>
      <c r="B63" s="6">
        <f t="shared" si="5"/>
        <v>45351</v>
      </c>
      <c r="C63" s="120" t="s">
        <v>118</v>
      </c>
      <c r="D63" s="107" t="s">
        <v>118</v>
      </c>
      <c r="E63" s="107" t="s">
        <v>118</v>
      </c>
      <c r="F63" s="107" t="s">
        <v>118</v>
      </c>
      <c r="G63" s="107" t="s">
        <v>118</v>
      </c>
      <c r="H63" s="107" t="s">
        <v>118</v>
      </c>
      <c r="I63" s="122"/>
      <c r="J63" s="20"/>
      <c r="K63" s="20"/>
      <c r="L63" s="21"/>
      <c r="M63" s="22"/>
      <c r="N63" s="35">
        <f t="shared" si="2"/>
      </c>
      <c r="O63" s="24"/>
      <c r="P63" s="24"/>
      <c r="Q63" s="36">
        <f t="shared" si="3"/>
      </c>
      <c r="R63" s="34"/>
      <c r="S63" s="23"/>
      <c r="T63" s="24"/>
      <c r="U63" s="25"/>
      <c r="V63" s="26"/>
      <c r="W63" s="23"/>
      <c r="X63" s="27"/>
      <c r="Y63" s="28"/>
      <c r="Z63" s="29"/>
      <c r="AA63" s="30"/>
      <c r="AB63" s="42"/>
      <c r="AC63" s="21"/>
      <c r="AD63" s="21"/>
      <c r="AE63" s="21"/>
      <c r="AF63" s="21"/>
      <c r="AG63" s="138">
        <f t="shared" si="6"/>
        <v>1</v>
      </c>
    </row>
    <row r="64" spans="1:33" ht="12.75">
      <c r="A64" s="168"/>
      <c r="B64" s="6">
        <f t="shared" si="5"/>
        <v>45352</v>
      </c>
      <c r="C64" s="120" t="s">
        <v>118</v>
      </c>
      <c r="D64" s="107" t="s">
        <v>118</v>
      </c>
      <c r="E64" s="107" t="s">
        <v>118</v>
      </c>
      <c r="F64" s="107" t="s">
        <v>118</v>
      </c>
      <c r="G64" s="107" t="s">
        <v>118</v>
      </c>
      <c r="H64" s="107" t="s">
        <v>118</v>
      </c>
      <c r="I64" s="123"/>
      <c r="J64" s="81"/>
      <c r="K64" s="81"/>
      <c r="L64" s="21"/>
      <c r="M64" s="82"/>
      <c r="N64" s="35">
        <f t="shared" si="2"/>
      </c>
      <c r="O64" s="150"/>
      <c r="P64" s="150"/>
      <c r="Q64" s="36">
        <f t="shared" si="3"/>
      </c>
      <c r="R64" s="34"/>
      <c r="S64" s="28"/>
      <c r="T64" s="84"/>
      <c r="U64" s="85"/>
      <c r="V64" s="29"/>
      <c r="W64" s="86"/>
      <c r="X64" s="83"/>
      <c r="Y64" s="86"/>
      <c r="Z64" s="87"/>
      <c r="AA64" s="88"/>
      <c r="AB64" s="89"/>
      <c r="AC64" s="21"/>
      <c r="AD64" s="21"/>
      <c r="AE64" s="21"/>
      <c r="AF64" s="21"/>
      <c r="AG64" s="138">
        <f t="shared" si="6"/>
        <v>1</v>
      </c>
    </row>
    <row r="65" spans="1:33" ht="12.75">
      <c r="A65" s="168"/>
      <c r="B65" s="6">
        <f t="shared" si="5"/>
        <v>45353</v>
      </c>
      <c r="C65" s="129" t="s">
        <v>185</v>
      </c>
      <c r="D65" s="107" t="s">
        <v>340</v>
      </c>
      <c r="E65" s="133" t="s">
        <v>186</v>
      </c>
      <c r="F65" s="108" t="s">
        <v>341</v>
      </c>
      <c r="G65" s="129" t="s">
        <v>187</v>
      </c>
      <c r="H65" s="109" t="s">
        <v>342</v>
      </c>
      <c r="I65" s="123"/>
      <c r="J65" s="81"/>
      <c r="K65" s="81"/>
      <c r="L65" s="21"/>
      <c r="M65" s="82"/>
      <c r="N65" s="35">
        <f t="shared" si="2"/>
      </c>
      <c r="O65" s="150"/>
      <c r="P65" s="150"/>
      <c r="Q65" s="36">
        <f t="shared" si="3"/>
      </c>
      <c r="R65" s="34"/>
      <c r="S65" s="28"/>
      <c r="T65" s="84"/>
      <c r="U65" s="85"/>
      <c r="V65" s="29"/>
      <c r="W65" s="86"/>
      <c r="X65" s="83"/>
      <c r="Y65" s="86"/>
      <c r="Z65" s="87"/>
      <c r="AA65" s="88"/>
      <c r="AB65" s="89"/>
      <c r="AC65" s="21"/>
      <c r="AD65" s="21"/>
      <c r="AE65" s="21"/>
      <c r="AF65" s="21"/>
      <c r="AG65" s="138">
        <f t="shared" si="6"/>
        <v>1</v>
      </c>
    </row>
    <row r="66" spans="1:33" ht="12.75">
      <c r="A66" s="169"/>
      <c r="B66" s="6">
        <f t="shared" si="5"/>
        <v>45354</v>
      </c>
      <c r="C66" s="120" t="s">
        <v>118</v>
      </c>
      <c r="D66" s="107" t="s">
        <v>118</v>
      </c>
      <c r="E66" s="107" t="s">
        <v>118</v>
      </c>
      <c r="F66" s="107" t="s">
        <v>118</v>
      </c>
      <c r="G66" s="107" t="s">
        <v>118</v>
      </c>
      <c r="H66" s="108" t="s">
        <v>118</v>
      </c>
      <c r="I66" s="123"/>
      <c r="J66" s="81"/>
      <c r="K66" s="81"/>
      <c r="L66" s="21"/>
      <c r="M66" s="82"/>
      <c r="N66" s="35">
        <f t="shared" si="2"/>
      </c>
      <c r="O66" s="150"/>
      <c r="P66" s="150"/>
      <c r="Q66" s="36">
        <f t="shared" si="3"/>
      </c>
      <c r="R66" s="34"/>
      <c r="S66" s="28"/>
      <c r="T66" s="84"/>
      <c r="U66" s="85"/>
      <c r="V66" s="29"/>
      <c r="W66" s="86"/>
      <c r="X66" s="83"/>
      <c r="Y66" s="86"/>
      <c r="Z66" s="87"/>
      <c r="AA66" s="88"/>
      <c r="AB66" s="89"/>
      <c r="AC66" s="21"/>
      <c r="AD66" s="21"/>
      <c r="AE66" s="21"/>
      <c r="AF66" s="21"/>
      <c r="AG66" s="138">
        <f t="shared" si="6"/>
        <v>1</v>
      </c>
    </row>
    <row r="67" spans="1:33" ht="12.75" customHeight="1">
      <c r="A67" s="167">
        <f>IF(B67&lt;&gt;"",_XLL.NO.SEMAINE(B67),"")</f>
        <v>10</v>
      </c>
      <c r="B67" s="6">
        <f t="shared" si="5"/>
        <v>45355</v>
      </c>
      <c r="C67" s="120" t="s">
        <v>118</v>
      </c>
      <c r="D67" s="107" t="s">
        <v>118</v>
      </c>
      <c r="E67" s="107" t="s">
        <v>118</v>
      </c>
      <c r="F67" s="107" t="s">
        <v>118</v>
      </c>
      <c r="G67" s="107" t="s">
        <v>118</v>
      </c>
      <c r="H67" s="107" t="s">
        <v>118</v>
      </c>
      <c r="I67" s="123"/>
      <c r="J67" s="81"/>
      <c r="K67" s="81"/>
      <c r="L67" s="21"/>
      <c r="M67" s="82"/>
      <c r="N67" s="35">
        <f t="shared" si="2"/>
      </c>
      <c r="O67" s="150"/>
      <c r="P67" s="150"/>
      <c r="Q67" s="36">
        <f t="shared" si="3"/>
      </c>
      <c r="R67" s="34"/>
      <c r="S67" s="28"/>
      <c r="T67" s="84"/>
      <c r="U67" s="85"/>
      <c r="V67" s="29"/>
      <c r="W67" s="86"/>
      <c r="X67" s="83"/>
      <c r="Y67" s="86"/>
      <c r="Z67" s="87"/>
      <c r="AA67" s="88"/>
      <c r="AB67" s="89"/>
      <c r="AC67" s="21"/>
      <c r="AD67" s="21"/>
      <c r="AE67" s="21"/>
      <c r="AF67" s="21"/>
      <c r="AG67" s="138">
        <f t="shared" si="6"/>
        <v>2</v>
      </c>
    </row>
    <row r="68" spans="1:33" ht="12.75">
      <c r="A68" s="168"/>
      <c r="B68" s="6">
        <f t="shared" si="5"/>
        <v>45356</v>
      </c>
      <c r="C68" s="120" t="s">
        <v>118</v>
      </c>
      <c r="D68" s="107" t="s">
        <v>118</v>
      </c>
      <c r="E68" s="107" t="s">
        <v>118</v>
      </c>
      <c r="F68" s="107" t="s">
        <v>118</v>
      </c>
      <c r="G68" s="107" t="s">
        <v>118</v>
      </c>
      <c r="H68" s="107" t="s">
        <v>118</v>
      </c>
      <c r="I68" s="123"/>
      <c r="J68" s="81"/>
      <c r="K68" s="81"/>
      <c r="L68" s="21"/>
      <c r="M68" s="82"/>
      <c r="N68" s="35">
        <f t="shared" si="2"/>
      </c>
      <c r="O68" s="150"/>
      <c r="P68" s="150"/>
      <c r="Q68" s="36">
        <f t="shared" si="3"/>
      </c>
      <c r="R68" s="34"/>
      <c r="S68" s="28"/>
      <c r="T68" s="84"/>
      <c r="U68" s="85"/>
      <c r="V68" s="29"/>
      <c r="W68" s="86"/>
      <c r="X68" s="83"/>
      <c r="Y68" s="86"/>
      <c r="Z68" s="87"/>
      <c r="AA68" s="88"/>
      <c r="AB68" s="89"/>
      <c r="AC68" s="21"/>
      <c r="AD68" s="21"/>
      <c r="AE68" s="21"/>
      <c r="AF68" s="21"/>
      <c r="AG68" s="138">
        <f t="shared" si="6"/>
        <v>2</v>
      </c>
    </row>
    <row r="69" spans="1:33" ht="12.75">
      <c r="A69" s="168"/>
      <c r="B69" s="6">
        <f t="shared" si="5"/>
        <v>45357</v>
      </c>
      <c r="C69" s="129" t="s">
        <v>188</v>
      </c>
      <c r="D69" s="107" t="s">
        <v>343</v>
      </c>
      <c r="E69" s="133" t="s">
        <v>189</v>
      </c>
      <c r="F69" s="108" t="s">
        <v>344</v>
      </c>
      <c r="G69" s="129" t="s">
        <v>190</v>
      </c>
      <c r="H69" s="109" t="s">
        <v>345</v>
      </c>
      <c r="I69" s="123"/>
      <c r="J69" s="81"/>
      <c r="K69" s="81"/>
      <c r="L69" s="21"/>
      <c r="M69" s="82"/>
      <c r="N69" s="35">
        <f aca="true" t="shared" si="7" ref="N69:N132">IF(S69+T69+U69+V69&lt;&gt;0,S69+T69+U69+V69,"")</f>
      </c>
      <c r="O69" s="150"/>
      <c r="P69" s="150"/>
      <c r="Q69" s="36">
        <f aca="true" t="shared" si="8" ref="Q69:Q132">IF(R69="Oui",IF(S69+T69+U69+V69&lt;&gt;0,S69+T69+U69+V69,""),"")</f>
      </c>
      <c r="R69" s="34"/>
      <c r="S69" s="28"/>
      <c r="T69" s="84"/>
      <c r="U69" s="85"/>
      <c r="V69" s="29"/>
      <c r="W69" s="86"/>
      <c r="X69" s="83"/>
      <c r="Y69" s="86"/>
      <c r="Z69" s="87"/>
      <c r="AA69" s="88"/>
      <c r="AB69" s="89"/>
      <c r="AC69" s="21"/>
      <c r="AD69" s="21"/>
      <c r="AE69" s="21"/>
      <c r="AF69" s="21"/>
      <c r="AG69" s="138">
        <f t="shared" si="6"/>
        <v>2</v>
      </c>
    </row>
    <row r="70" spans="1:33" ht="12.75">
      <c r="A70" s="168"/>
      <c r="B70" s="6">
        <f aca="true" t="shared" si="9" ref="B70:B139">IF(B69&lt;&gt;"",B69+1,"")</f>
        <v>45358</v>
      </c>
      <c r="C70" s="120" t="s">
        <v>118</v>
      </c>
      <c r="D70" s="107" t="s">
        <v>118</v>
      </c>
      <c r="E70" s="107" t="s">
        <v>118</v>
      </c>
      <c r="F70" s="107" t="s">
        <v>118</v>
      </c>
      <c r="G70" s="107" t="s">
        <v>118</v>
      </c>
      <c r="H70" s="107" t="s">
        <v>118</v>
      </c>
      <c r="I70" s="123"/>
      <c r="J70" s="81"/>
      <c r="K70" s="81"/>
      <c r="L70" s="21"/>
      <c r="M70" s="82"/>
      <c r="N70" s="35">
        <f t="shared" si="7"/>
      </c>
      <c r="O70" s="150"/>
      <c r="P70" s="150"/>
      <c r="Q70" s="36">
        <f t="shared" si="8"/>
      </c>
      <c r="R70" s="34"/>
      <c r="S70" s="28"/>
      <c r="T70" s="84"/>
      <c r="U70" s="85"/>
      <c r="V70" s="29"/>
      <c r="W70" s="86"/>
      <c r="X70" s="83"/>
      <c r="Y70" s="86"/>
      <c r="Z70" s="87"/>
      <c r="AA70" s="88"/>
      <c r="AB70" s="89"/>
      <c r="AC70" s="21"/>
      <c r="AD70" s="21"/>
      <c r="AE70" s="21"/>
      <c r="AF70" s="21"/>
      <c r="AG70" s="138">
        <f t="shared" si="6"/>
        <v>2</v>
      </c>
    </row>
    <row r="71" spans="1:33" ht="12.75">
      <c r="A71" s="168"/>
      <c r="B71" s="6">
        <f t="shared" si="9"/>
        <v>45359</v>
      </c>
      <c r="C71" s="120" t="s">
        <v>118</v>
      </c>
      <c r="D71" s="107" t="s">
        <v>118</v>
      </c>
      <c r="E71" s="107" t="s">
        <v>118</v>
      </c>
      <c r="F71" s="107" t="s">
        <v>118</v>
      </c>
      <c r="G71" s="107" t="s">
        <v>118</v>
      </c>
      <c r="H71" s="107" t="s">
        <v>118</v>
      </c>
      <c r="I71" s="123"/>
      <c r="J71" s="81"/>
      <c r="K71" s="81"/>
      <c r="L71" s="21"/>
      <c r="M71" s="82"/>
      <c r="N71" s="35">
        <f t="shared" si="7"/>
      </c>
      <c r="O71" s="150"/>
      <c r="P71" s="150"/>
      <c r="Q71" s="36">
        <f t="shared" si="8"/>
      </c>
      <c r="R71" s="34"/>
      <c r="S71" s="28"/>
      <c r="T71" s="84"/>
      <c r="U71" s="85"/>
      <c r="V71" s="29"/>
      <c r="W71" s="86"/>
      <c r="X71" s="83"/>
      <c r="Y71" s="86"/>
      <c r="Z71" s="87"/>
      <c r="AA71" s="88"/>
      <c r="AB71" s="89"/>
      <c r="AC71" s="21"/>
      <c r="AD71" s="21"/>
      <c r="AE71" s="21"/>
      <c r="AF71" s="21"/>
      <c r="AG71" s="138">
        <f t="shared" si="6"/>
        <v>2</v>
      </c>
    </row>
    <row r="72" spans="1:33" ht="12.75">
      <c r="A72" s="168"/>
      <c r="B72" s="6">
        <f t="shared" si="9"/>
        <v>45360</v>
      </c>
      <c r="C72" s="129" t="s">
        <v>191</v>
      </c>
      <c r="D72" s="107" t="s">
        <v>346</v>
      </c>
      <c r="E72" s="133" t="s">
        <v>192</v>
      </c>
      <c r="F72" s="108" t="s">
        <v>525</v>
      </c>
      <c r="G72" s="129" t="s">
        <v>193</v>
      </c>
      <c r="H72" s="109" t="s">
        <v>347</v>
      </c>
      <c r="I72" s="123"/>
      <c r="J72" s="81"/>
      <c r="K72" s="81"/>
      <c r="L72" s="21"/>
      <c r="M72" s="82"/>
      <c r="N72" s="35">
        <f t="shared" si="7"/>
      </c>
      <c r="O72" s="150"/>
      <c r="P72" s="150"/>
      <c r="Q72" s="36">
        <f t="shared" si="8"/>
      </c>
      <c r="R72" s="34"/>
      <c r="S72" s="28"/>
      <c r="T72" s="84"/>
      <c r="U72" s="85"/>
      <c r="V72" s="29"/>
      <c r="W72" s="86"/>
      <c r="X72" s="83"/>
      <c r="Y72" s="86"/>
      <c r="Z72" s="87"/>
      <c r="AA72" s="88"/>
      <c r="AB72" s="89"/>
      <c r="AC72" s="21"/>
      <c r="AD72" s="21"/>
      <c r="AE72" s="21"/>
      <c r="AF72" s="21"/>
      <c r="AG72" s="138">
        <f t="shared" si="6"/>
        <v>2</v>
      </c>
    </row>
    <row r="73" spans="1:33" ht="12.75">
      <c r="A73" s="169"/>
      <c r="B73" s="6">
        <f t="shared" si="9"/>
        <v>45361</v>
      </c>
      <c r="C73" s="120" t="s">
        <v>118</v>
      </c>
      <c r="D73" s="107" t="s">
        <v>118</v>
      </c>
      <c r="E73" s="107" t="s">
        <v>118</v>
      </c>
      <c r="F73" s="107" t="s">
        <v>118</v>
      </c>
      <c r="G73" s="107" t="s">
        <v>118</v>
      </c>
      <c r="H73" s="108" t="s">
        <v>118</v>
      </c>
      <c r="I73" s="123"/>
      <c r="J73" s="81"/>
      <c r="K73" s="81"/>
      <c r="L73" s="21"/>
      <c r="M73" s="82"/>
      <c r="N73" s="35">
        <f t="shared" si="7"/>
      </c>
      <c r="O73" s="150"/>
      <c r="P73" s="150"/>
      <c r="Q73" s="36">
        <f t="shared" si="8"/>
      </c>
      <c r="R73" s="34"/>
      <c r="S73" s="28"/>
      <c r="T73" s="84"/>
      <c r="U73" s="85"/>
      <c r="V73" s="29"/>
      <c r="W73" s="86"/>
      <c r="X73" s="83"/>
      <c r="Y73" s="86"/>
      <c r="Z73" s="87"/>
      <c r="AA73" s="88"/>
      <c r="AB73" s="89"/>
      <c r="AC73" s="21"/>
      <c r="AD73" s="21"/>
      <c r="AE73" s="21"/>
      <c r="AF73" s="21"/>
      <c r="AG73" s="138">
        <f t="shared" si="6"/>
        <v>2</v>
      </c>
    </row>
    <row r="74" spans="1:33" ht="12.75" customHeight="1">
      <c r="A74" s="154">
        <f>IF(B74&lt;&gt;"",_XLL.NO.SEMAINE(B74),"")</f>
        <v>11</v>
      </c>
      <c r="B74" s="6">
        <f t="shared" si="9"/>
        <v>45362</v>
      </c>
      <c r="C74" s="120" t="s">
        <v>118</v>
      </c>
      <c r="D74" s="107" t="s">
        <v>118</v>
      </c>
      <c r="E74" s="107" t="s">
        <v>118</v>
      </c>
      <c r="F74" s="107" t="s">
        <v>118</v>
      </c>
      <c r="G74" s="107" t="s">
        <v>118</v>
      </c>
      <c r="H74" s="107" t="s">
        <v>118</v>
      </c>
      <c r="I74" s="122"/>
      <c r="J74" s="20"/>
      <c r="K74" s="20"/>
      <c r="L74" s="21"/>
      <c r="M74" s="22"/>
      <c r="N74" s="35">
        <f t="shared" si="7"/>
      </c>
      <c r="O74" s="24"/>
      <c r="P74" s="24"/>
      <c r="Q74" s="36">
        <f t="shared" si="8"/>
      </c>
      <c r="R74" s="34"/>
      <c r="S74" s="23"/>
      <c r="T74" s="24"/>
      <c r="U74" s="25"/>
      <c r="V74" s="26"/>
      <c r="W74" s="23"/>
      <c r="X74" s="27"/>
      <c r="Y74" s="28"/>
      <c r="Z74" s="29"/>
      <c r="AA74" s="30"/>
      <c r="AB74" s="42"/>
      <c r="AC74" s="21"/>
      <c r="AD74" s="21"/>
      <c r="AE74" s="21"/>
      <c r="AF74" s="21"/>
      <c r="AG74" s="138">
        <f t="shared" si="6"/>
        <v>1</v>
      </c>
    </row>
    <row r="75" spans="1:33" ht="12.75">
      <c r="A75" s="155"/>
      <c r="B75" s="6">
        <f t="shared" si="9"/>
        <v>45363</v>
      </c>
      <c r="C75" s="120" t="s">
        <v>118</v>
      </c>
      <c r="D75" s="107" t="s">
        <v>118</v>
      </c>
      <c r="E75" s="107" t="s">
        <v>118</v>
      </c>
      <c r="F75" s="107" t="s">
        <v>118</v>
      </c>
      <c r="G75" s="107" t="s">
        <v>118</v>
      </c>
      <c r="H75" s="107" t="s">
        <v>118</v>
      </c>
      <c r="I75" s="122"/>
      <c r="J75" s="20"/>
      <c r="K75" s="20"/>
      <c r="L75" s="21"/>
      <c r="M75" s="22"/>
      <c r="N75" s="35">
        <f t="shared" si="7"/>
      </c>
      <c r="O75" s="24"/>
      <c r="P75" s="24"/>
      <c r="Q75" s="36">
        <f t="shared" si="8"/>
      </c>
      <c r="R75" s="34"/>
      <c r="S75" s="23"/>
      <c r="T75" s="24"/>
      <c r="U75" s="25"/>
      <c r="V75" s="26"/>
      <c r="W75" s="23"/>
      <c r="X75" s="27"/>
      <c r="Y75" s="28"/>
      <c r="Z75" s="29"/>
      <c r="AA75" s="30"/>
      <c r="AB75" s="42"/>
      <c r="AC75" s="21"/>
      <c r="AD75" s="21"/>
      <c r="AE75" s="21"/>
      <c r="AF75" s="21"/>
      <c r="AG75" s="138">
        <f t="shared" si="6"/>
        <v>1</v>
      </c>
    </row>
    <row r="76" spans="1:33" ht="12.75">
      <c r="A76" s="155"/>
      <c r="B76" s="6">
        <f t="shared" si="9"/>
        <v>45364</v>
      </c>
      <c r="C76" s="129" t="s">
        <v>194</v>
      </c>
      <c r="D76" s="107" t="s">
        <v>348</v>
      </c>
      <c r="E76" s="133" t="s">
        <v>195</v>
      </c>
      <c r="F76" s="108" t="s">
        <v>349</v>
      </c>
      <c r="G76" s="129" t="s">
        <v>196</v>
      </c>
      <c r="H76" s="109" t="s">
        <v>350</v>
      </c>
      <c r="I76" s="122"/>
      <c r="J76" s="20"/>
      <c r="K76" s="20"/>
      <c r="L76" s="21"/>
      <c r="M76" s="22"/>
      <c r="N76" s="35">
        <f t="shared" si="7"/>
      </c>
      <c r="O76" s="24"/>
      <c r="P76" s="24"/>
      <c r="Q76" s="36">
        <f t="shared" si="8"/>
      </c>
      <c r="R76" s="34"/>
      <c r="S76" s="23"/>
      <c r="T76" s="24"/>
      <c r="U76" s="25"/>
      <c r="V76" s="26"/>
      <c r="W76" s="23"/>
      <c r="X76" s="27"/>
      <c r="Y76" s="28"/>
      <c r="Z76" s="29"/>
      <c r="AA76" s="30"/>
      <c r="AB76" s="42"/>
      <c r="AC76" s="21"/>
      <c r="AD76" s="21"/>
      <c r="AE76" s="21"/>
      <c r="AF76" s="21"/>
      <c r="AG76" s="138">
        <f t="shared" si="6"/>
        <v>1</v>
      </c>
    </row>
    <row r="77" spans="1:33" ht="12.75">
      <c r="A77" s="155"/>
      <c r="B77" s="6">
        <f t="shared" si="9"/>
        <v>45365</v>
      </c>
      <c r="C77" s="120" t="s">
        <v>118</v>
      </c>
      <c r="D77" s="107" t="s">
        <v>118</v>
      </c>
      <c r="E77" s="107" t="s">
        <v>118</v>
      </c>
      <c r="F77" s="107" t="s">
        <v>118</v>
      </c>
      <c r="G77" s="107" t="s">
        <v>118</v>
      </c>
      <c r="H77" s="107" t="s">
        <v>118</v>
      </c>
      <c r="I77" s="122"/>
      <c r="J77" s="20"/>
      <c r="K77" s="20"/>
      <c r="L77" s="21"/>
      <c r="M77" s="22"/>
      <c r="N77" s="35">
        <f t="shared" si="7"/>
      </c>
      <c r="O77" s="24"/>
      <c r="P77" s="24"/>
      <c r="Q77" s="36">
        <f t="shared" si="8"/>
      </c>
      <c r="R77" s="34"/>
      <c r="S77" s="23"/>
      <c r="T77" s="24"/>
      <c r="U77" s="25"/>
      <c r="V77" s="26"/>
      <c r="W77" s="23"/>
      <c r="X77" s="27"/>
      <c r="Y77" s="28"/>
      <c r="Z77" s="29"/>
      <c r="AA77" s="30"/>
      <c r="AB77" s="42"/>
      <c r="AC77" s="21"/>
      <c r="AD77" s="21"/>
      <c r="AE77" s="21"/>
      <c r="AF77" s="21"/>
      <c r="AG77" s="138">
        <f t="shared" si="6"/>
        <v>1</v>
      </c>
    </row>
    <row r="78" spans="1:33" ht="12.75">
      <c r="A78" s="155"/>
      <c r="B78" s="6">
        <f t="shared" si="9"/>
        <v>45366</v>
      </c>
      <c r="C78" s="120" t="s">
        <v>118</v>
      </c>
      <c r="D78" s="107" t="s">
        <v>118</v>
      </c>
      <c r="E78" s="107" t="s">
        <v>118</v>
      </c>
      <c r="F78" s="107" t="s">
        <v>118</v>
      </c>
      <c r="G78" s="107" t="s">
        <v>118</v>
      </c>
      <c r="H78" s="107" t="s">
        <v>118</v>
      </c>
      <c r="I78" s="123"/>
      <c r="J78" s="81"/>
      <c r="K78" s="81"/>
      <c r="L78" s="21"/>
      <c r="M78" s="82"/>
      <c r="N78" s="35">
        <f t="shared" si="7"/>
      </c>
      <c r="O78" s="150"/>
      <c r="P78" s="150"/>
      <c r="Q78" s="36">
        <f t="shared" si="8"/>
      </c>
      <c r="R78" s="34"/>
      <c r="S78" s="28"/>
      <c r="T78" s="84"/>
      <c r="U78" s="85"/>
      <c r="V78" s="29"/>
      <c r="W78" s="86"/>
      <c r="X78" s="83"/>
      <c r="Y78" s="86"/>
      <c r="Z78" s="87"/>
      <c r="AA78" s="88"/>
      <c r="AB78" s="89"/>
      <c r="AC78" s="21"/>
      <c r="AD78" s="21"/>
      <c r="AE78" s="21"/>
      <c r="AF78" s="21"/>
      <c r="AG78" s="138">
        <f t="shared" si="6"/>
        <v>1</v>
      </c>
    </row>
    <row r="79" spans="1:33" ht="12.75">
      <c r="A79" s="155"/>
      <c r="B79" s="162">
        <f t="shared" si="9"/>
        <v>45367</v>
      </c>
      <c r="C79" s="129" t="s">
        <v>197</v>
      </c>
      <c r="D79" s="139" t="s">
        <v>351</v>
      </c>
      <c r="E79" s="140" t="s">
        <v>198</v>
      </c>
      <c r="F79" s="141" t="s">
        <v>526</v>
      </c>
      <c r="G79" s="129" t="s">
        <v>199</v>
      </c>
      <c r="H79" s="142" t="s">
        <v>352</v>
      </c>
      <c r="I79" s="123"/>
      <c r="J79" s="81"/>
      <c r="K79" s="81"/>
      <c r="L79" s="21"/>
      <c r="M79" s="82"/>
      <c r="N79" s="35">
        <f t="shared" si="7"/>
      </c>
      <c r="O79" s="150"/>
      <c r="P79" s="150"/>
      <c r="Q79" s="36">
        <f t="shared" si="8"/>
      </c>
      <c r="R79" s="34"/>
      <c r="S79" s="28"/>
      <c r="T79" s="84"/>
      <c r="U79" s="85"/>
      <c r="V79" s="29"/>
      <c r="W79" s="86"/>
      <c r="X79" s="83"/>
      <c r="Y79" s="86"/>
      <c r="Z79" s="87"/>
      <c r="AA79" s="88"/>
      <c r="AB79" s="89"/>
      <c r="AC79" s="21"/>
      <c r="AD79" s="21"/>
      <c r="AE79" s="21"/>
      <c r="AF79" s="21"/>
      <c r="AG79" s="138">
        <f t="shared" si="6"/>
        <v>1</v>
      </c>
    </row>
    <row r="80" spans="1:33" ht="12.75">
      <c r="A80" s="155"/>
      <c r="B80" s="164"/>
      <c r="C80" s="151" t="s">
        <v>1101</v>
      </c>
      <c r="D80" s="152"/>
      <c r="E80" s="152"/>
      <c r="F80" s="152"/>
      <c r="G80" s="152"/>
      <c r="H80" s="153"/>
      <c r="I80" s="146"/>
      <c r="J80" s="81"/>
      <c r="K80" s="81"/>
      <c r="L80" s="21"/>
      <c r="M80" s="82"/>
      <c r="N80" s="35">
        <f t="shared" si="7"/>
      </c>
      <c r="O80" s="150"/>
      <c r="P80" s="150"/>
      <c r="Q80" s="36">
        <f t="shared" si="8"/>
      </c>
      <c r="R80" s="34"/>
      <c r="S80" s="28"/>
      <c r="T80" s="84"/>
      <c r="U80" s="85"/>
      <c r="V80" s="29"/>
      <c r="W80" s="86"/>
      <c r="X80" s="83"/>
      <c r="Y80" s="86"/>
      <c r="Z80" s="87"/>
      <c r="AA80" s="88"/>
      <c r="AB80" s="89"/>
      <c r="AC80" s="21"/>
      <c r="AD80" s="21"/>
      <c r="AE80" s="21"/>
      <c r="AF80" s="21"/>
      <c r="AG80" s="138">
        <f t="shared" si="6"/>
        <v>1</v>
      </c>
    </row>
    <row r="81" spans="1:33" ht="12.75">
      <c r="A81" s="156"/>
      <c r="B81" s="6">
        <f>IF(B79&lt;&gt;"",B79+1,"")</f>
        <v>45368</v>
      </c>
      <c r="C81" s="144" t="s">
        <v>118</v>
      </c>
      <c r="D81" s="145" t="s">
        <v>118</v>
      </c>
      <c r="E81" s="145" t="s">
        <v>118</v>
      </c>
      <c r="F81" s="145" t="s">
        <v>118</v>
      </c>
      <c r="G81" s="145" t="s">
        <v>118</v>
      </c>
      <c r="H81" s="145" t="s">
        <v>118</v>
      </c>
      <c r="I81" s="123"/>
      <c r="J81" s="81"/>
      <c r="K81" s="81"/>
      <c r="L81" s="21"/>
      <c r="M81" s="82"/>
      <c r="N81" s="35">
        <f t="shared" si="7"/>
      </c>
      <c r="O81" s="150"/>
      <c r="P81" s="150"/>
      <c r="Q81" s="36">
        <f t="shared" si="8"/>
      </c>
      <c r="R81" s="34"/>
      <c r="S81" s="28"/>
      <c r="T81" s="84"/>
      <c r="U81" s="85"/>
      <c r="V81" s="29"/>
      <c r="W81" s="86"/>
      <c r="X81" s="83"/>
      <c r="Y81" s="86"/>
      <c r="Z81" s="87"/>
      <c r="AA81" s="88"/>
      <c r="AB81" s="89"/>
      <c r="AC81" s="21"/>
      <c r="AD81" s="21"/>
      <c r="AE81" s="21"/>
      <c r="AF81" s="21"/>
      <c r="AG81" s="138">
        <f>IF($B81&lt;&gt;"",IF(_XLL.NO.SEMAINE($B81-1)/2=ROUND((_XLL.NO.SEMAINE($B81-1))/2,0),2,1),IF(_XLL.NO.SEMAINE($B79-1)/2=ROUND((_XLL.NO.SEMAINE($B79-1))/2,0),2,1))</f>
        <v>1</v>
      </c>
    </row>
    <row r="82" spans="1:33" ht="12.75" customHeight="1">
      <c r="A82" s="167">
        <f>IF(B82&lt;&gt;"",_XLL.NO.SEMAINE(B82),"")</f>
        <v>12</v>
      </c>
      <c r="B82" s="6">
        <f t="shared" si="9"/>
        <v>45369</v>
      </c>
      <c r="C82" s="120" t="s">
        <v>118</v>
      </c>
      <c r="D82" s="107" t="s">
        <v>118</v>
      </c>
      <c r="E82" s="107" t="s">
        <v>118</v>
      </c>
      <c r="F82" s="107" t="s">
        <v>118</v>
      </c>
      <c r="G82" s="107" t="s">
        <v>118</v>
      </c>
      <c r="H82" s="107" t="s">
        <v>118</v>
      </c>
      <c r="I82" s="123"/>
      <c r="J82" s="81"/>
      <c r="K82" s="81"/>
      <c r="L82" s="21"/>
      <c r="M82" s="82"/>
      <c r="N82" s="35">
        <f t="shared" si="7"/>
      </c>
      <c r="O82" s="150"/>
      <c r="P82" s="150"/>
      <c r="Q82" s="36">
        <f t="shared" si="8"/>
      </c>
      <c r="R82" s="34"/>
      <c r="S82" s="28"/>
      <c r="T82" s="84"/>
      <c r="U82" s="85"/>
      <c r="V82" s="29"/>
      <c r="W82" s="86"/>
      <c r="X82" s="83"/>
      <c r="Y82" s="86"/>
      <c r="Z82" s="87"/>
      <c r="AA82" s="88"/>
      <c r="AB82" s="89"/>
      <c r="AC82" s="21"/>
      <c r="AD82" s="21"/>
      <c r="AE82" s="21"/>
      <c r="AF82" s="21"/>
      <c r="AG82" s="138">
        <f t="shared" si="6"/>
        <v>2</v>
      </c>
    </row>
    <row r="83" spans="1:33" ht="12.75">
      <c r="A83" s="168"/>
      <c r="B83" s="6">
        <f t="shared" si="9"/>
        <v>45370</v>
      </c>
      <c r="C83" s="120" t="s">
        <v>118</v>
      </c>
      <c r="D83" s="107" t="s">
        <v>118</v>
      </c>
      <c r="E83" s="107" t="s">
        <v>118</v>
      </c>
      <c r="F83" s="107" t="s">
        <v>118</v>
      </c>
      <c r="G83" s="107" t="s">
        <v>118</v>
      </c>
      <c r="H83" s="107" t="s">
        <v>118</v>
      </c>
      <c r="I83" s="123"/>
      <c r="J83" s="81"/>
      <c r="K83" s="81"/>
      <c r="L83" s="21"/>
      <c r="M83" s="82"/>
      <c r="N83" s="35">
        <f t="shared" si="7"/>
      </c>
      <c r="O83" s="150"/>
      <c r="P83" s="150"/>
      <c r="Q83" s="36">
        <f t="shared" si="8"/>
      </c>
      <c r="R83" s="34"/>
      <c r="S83" s="28"/>
      <c r="T83" s="84"/>
      <c r="U83" s="85"/>
      <c r="V83" s="29"/>
      <c r="W83" s="86"/>
      <c r="X83" s="83"/>
      <c r="Y83" s="86"/>
      <c r="Z83" s="87"/>
      <c r="AA83" s="88"/>
      <c r="AB83" s="89"/>
      <c r="AC83" s="21"/>
      <c r="AD83" s="21"/>
      <c r="AE83" s="21"/>
      <c r="AF83" s="21"/>
      <c r="AG83" s="138">
        <f aca="true" t="shared" si="10" ref="AG83:AG88">IF($B83&lt;&gt;"",IF(_XLL.NO.SEMAINE($B83-1)/2=ROUND((_XLL.NO.SEMAINE($B83-1))/2,0),2,1),IF(_XLL.NO.SEMAINE($B82-1)/2=ROUND((_XLL.NO.SEMAINE($B82-1))/2,0),2,1))</f>
        <v>2</v>
      </c>
    </row>
    <row r="84" spans="1:33" ht="12.75">
      <c r="A84" s="168"/>
      <c r="B84" s="6">
        <f t="shared" si="9"/>
        <v>45371</v>
      </c>
      <c r="C84" s="129" t="s">
        <v>200</v>
      </c>
      <c r="D84" s="107" t="s">
        <v>353</v>
      </c>
      <c r="E84" s="133" t="s">
        <v>201</v>
      </c>
      <c r="F84" s="108" t="s">
        <v>354</v>
      </c>
      <c r="G84" s="129" t="s">
        <v>202</v>
      </c>
      <c r="H84" s="109" t="s">
        <v>355</v>
      </c>
      <c r="I84" s="123"/>
      <c r="J84" s="81"/>
      <c r="K84" s="81"/>
      <c r="L84" s="21"/>
      <c r="M84" s="82"/>
      <c r="N84" s="35">
        <f t="shared" si="7"/>
      </c>
      <c r="O84" s="150"/>
      <c r="P84" s="150"/>
      <c r="Q84" s="36">
        <f t="shared" si="8"/>
      </c>
      <c r="R84" s="34"/>
      <c r="S84" s="28"/>
      <c r="T84" s="84"/>
      <c r="U84" s="85"/>
      <c r="V84" s="29"/>
      <c r="W84" s="86"/>
      <c r="X84" s="83"/>
      <c r="Y84" s="86"/>
      <c r="Z84" s="87"/>
      <c r="AA84" s="88"/>
      <c r="AB84" s="89"/>
      <c r="AC84" s="21"/>
      <c r="AD84" s="21"/>
      <c r="AE84" s="21"/>
      <c r="AF84" s="21"/>
      <c r="AG84" s="138">
        <f t="shared" si="10"/>
        <v>2</v>
      </c>
    </row>
    <row r="85" spans="1:33" ht="12.75">
      <c r="A85" s="168"/>
      <c r="B85" s="6">
        <f t="shared" si="9"/>
        <v>45372</v>
      </c>
      <c r="C85" s="120" t="s">
        <v>118</v>
      </c>
      <c r="D85" s="107" t="s">
        <v>118</v>
      </c>
      <c r="E85" s="107" t="s">
        <v>118</v>
      </c>
      <c r="F85" s="107" t="s">
        <v>118</v>
      </c>
      <c r="G85" s="107" t="s">
        <v>118</v>
      </c>
      <c r="H85" s="107" t="s">
        <v>118</v>
      </c>
      <c r="I85" s="123"/>
      <c r="J85" s="81"/>
      <c r="K85" s="81"/>
      <c r="L85" s="21"/>
      <c r="M85" s="82"/>
      <c r="N85" s="35">
        <f t="shared" si="7"/>
      </c>
      <c r="O85" s="150"/>
      <c r="P85" s="150"/>
      <c r="Q85" s="36">
        <f t="shared" si="8"/>
      </c>
      <c r="R85" s="34"/>
      <c r="S85" s="28"/>
      <c r="T85" s="84"/>
      <c r="U85" s="85"/>
      <c r="V85" s="29"/>
      <c r="W85" s="86"/>
      <c r="X85" s="83"/>
      <c r="Y85" s="86"/>
      <c r="Z85" s="87"/>
      <c r="AA85" s="88"/>
      <c r="AB85" s="89"/>
      <c r="AC85" s="21"/>
      <c r="AD85" s="21"/>
      <c r="AE85" s="21"/>
      <c r="AF85" s="21"/>
      <c r="AG85" s="138">
        <f t="shared" si="10"/>
        <v>2</v>
      </c>
    </row>
    <row r="86" spans="1:33" ht="12.75">
      <c r="A86" s="168"/>
      <c r="B86" s="6">
        <f t="shared" si="9"/>
        <v>45373</v>
      </c>
      <c r="C86" s="120" t="s">
        <v>118</v>
      </c>
      <c r="D86" s="107" t="s">
        <v>118</v>
      </c>
      <c r="E86" s="107" t="s">
        <v>118</v>
      </c>
      <c r="F86" s="107" t="s">
        <v>118</v>
      </c>
      <c r="G86" s="107" t="s">
        <v>118</v>
      </c>
      <c r="H86" s="107" t="s">
        <v>118</v>
      </c>
      <c r="I86" s="123"/>
      <c r="J86" s="81"/>
      <c r="K86" s="81"/>
      <c r="L86" s="21"/>
      <c r="M86" s="82"/>
      <c r="N86" s="35">
        <f t="shared" si="7"/>
      </c>
      <c r="O86" s="150"/>
      <c r="P86" s="150"/>
      <c r="Q86" s="36">
        <f t="shared" si="8"/>
      </c>
      <c r="R86" s="34"/>
      <c r="S86" s="28"/>
      <c r="T86" s="84"/>
      <c r="U86" s="85"/>
      <c r="V86" s="29"/>
      <c r="W86" s="86"/>
      <c r="X86" s="83"/>
      <c r="Y86" s="86"/>
      <c r="Z86" s="87"/>
      <c r="AA86" s="88"/>
      <c r="AB86" s="89"/>
      <c r="AC86" s="21"/>
      <c r="AD86" s="21"/>
      <c r="AE86" s="21"/>
      <c r="AF86" s="21"/>
      <c r="AG86" s="138">
        <f t="shared" si="10"/>
        <v>2</v>
      </c>
    </row>
    <row r="87" spans="1:33" ht="12.75">
      <c r="A87" s="168"/>
      <c r="B87" s="191">
        <f>IF(B86&lt;&gt;"",B86+1,"")</f>
        <v>45374</v>
      </c>
      <c r="C87" s="121" t="s">
        <v>203</v>
      </c>
      <c r="D87" s="107" t="s">
        <v>356</v>
      </c>
      <c r="E87" s="121" t="s">
        <v>204</v>
      </c>
      <c r="F87" s="107" t="s">
        <v>357</v>
      </c>
      <c r="G87" s="136" t="s">
        <v>205</v>
      </c>
      <c r="H87" s="107" t="s">
        <v>358</v>
      </c>
      <c r="I87" s="123"/>
      <c r="J87" s="81"/>
      <c r="K87" s="81"/>
      <c r="L87" s="21"/>
      <c r="M87" s="82"/>
      <c r="N87" s="35">
        <f t="shared" si="7"/>
      </c>
      <c r="O87" s="150"/>
      <c r="P87" s="150"/>
      <c r="Q87" s="36">
        <f t="shared" si="8"/>
      </c>
      <c r="R87" s="98"/>
      <c r="S87" s="28"/>
      <c r="T87" s="84"/>
      <c r="U87" s="85"/>
      <c r="V87" s="29"/>
      <c r="W87" s="86"/>
      <c r="X87" s="83"/>
      <c r="Y87" s="86"/>
      <c r="Z87" s="87"/>
      <c r="AA87" s="88"/>
      <c r="AB87" s="89"/>
      <c r="AC87" s="21"/>
      <c r="AD87" s="21"/>
      <c r="AE87" s="21"/>
      <c r="AF87" s="21"/>
      <c r="AG87" s="138">
        <f t="shared" si="10"/>
        <v>2</v>
      </c>
    </row>
    <row r="88" spans="1:34" ht="12.75">
      <c r="A88" s="168"/>
      <c r="B88" s="192"/>
      <c r="C88" s="193" t="s">
        <v>593</v>
      </c>
      <c r="D88" s="194"/>
      <c r="E88" s="194"/>
      <c r="F88" s="194"/>
      <c r="G88" s="194"/>
      <c r="H88" s="195"/>
      <c r="I88" s="123"/>
      <c r="J88" s="81"/>
      <c r="K88" s="81"/>
      <c r="L88" s="21"/>
      <c r="M88" s="82"/>
      <c r="N88" s="35">
        <f t="shared" si="7"/>
      </c>
      <c r="O88" s="150"/>
      <c r="P88" s="150"/>
      <c r="Q88" s="36">
        <f t="shared" si="8"/>
      </c>
      <c r="R88" s="98"/>
      <c r="S88" s="28"/>
      <c r="T88" s="84"/>
      <c r="U88" s="85"/>
      <c r="V88" s="29"/>
      <c r="W88" s="86"/>
      <c r="X88" s="83"/>
      <c r="Y88" s="86"/>
      <c r="Z88" s="87"/>
      <c r="AA88" s="88"/>
      <c r="AB88" s="89"/>
      <c r="AC88" s="21"/>
      <c r="AD88" s="21"/>
      <c r="AE88" s="21"/>
      <c r="AF88" s="21"/>
      <c r="AG88" s="138">
        <f t="shared" si="10"/>
        <v>2</v>
      </c>
      <c r="AH88" s="96"/>
    </row>
    <row r="89" spans="1:33" ht="12.75">
      <c r="A89" s="169"/>
      <c r="B89" s="135">
        <f>IF(B87&lt;&gt;"",B87+1,"")</f>
        <v>45375</v>
      </c>
      <c r="C89" s="133"/>
      <c r="D89" s="107" t="s">
        <v>118</v>
      </c>
      <c r="E89" s="133"/>
      <c r="F89" s="108" t="s">
        <v>118</v>
      </c>
      <c r="G89" s="137"/>
      <c r="H89" s="109" t="s">
        <v>118</v>
      </c>
      <c r="I89" s="123"/>
      <c r="J89" s="81"/>
      <c r="K89" s="81"/>
      <c r="L89" s="21"/>
      <c r="M89" s="82"/>
      <c r="N89" s="35">
        <f t="shared" si="7"/>
      </c>
      <c r="O89" s="150"/>
      <c r="P89" s="150"/>
      <c r="Q89" s="36">
        <f t="shared" si="8"/>
      </c>
      <c r="R89" s="98"/>
      <c r="S89" s="28"/>
      <c r="T89" s="84"/>
      <c r="U89" s="85"/>
      <c r="V89" s="29"/>
      <c r="W89" s="86"/>
      <c r="X89" s="83"/>
      <c r="Y89" s="86"/>
      <c r="Z89" s="87"/>
      <c r="AA89" s="88"/>
      <c r="AB89" s="89"/>
      <c r="AC89" s="21"/>
      <c r="AD89" s="21"/>
      <c r="AE89" s="21"/>
      <c r="AF89" s="21"/>
      <c r="AG89" s="138">
        <f aca="true" t="shared" si="11" ref="AG89:AG159">IF($B89&lt;&gt;"",IF(_XLL.NO.SEMAINE($B89-1)/2=ROUND((_XLL.NO.SEMAINE($B89-1))/2,0),2,1),IF(_XLL.NO.SEMAINE($B88-1)/2=ROUND((_XLL.NO.SEMAINE($B88-1))/2,0),2,1))</f>
        <v>2</v>
      </c>
    </row>
    <row r="90" spans="1:33" ht="12.75" customHeight="1">
      <c r="A90" s="167">
        <f>IF(B90&lt;&gt;"",_XLL.NO.SEMAINE(B90),"")</f>
        <v>13</v>
      </c>
      <c r="B90" s="6">
        <f>IF(B89&lt;&gt;"",B89+1,"")</f>
        <v>45376</v>
      </c>
      <c r="C90" s="120" t="s">
        <v>118</v>
      </c>
      <c r="D90" s="107" t="s">
        <v>118</v>
      </c>
      <c r="E90" s="107" t="s">
        <v>118</v>
      </c>
      <c r="F90" s="107" t="s">
        <v>118</v>
      </c>
      <c r="G90" s="107" t="s">
        <v>118</v>
      </c>
      <c r="H90" s="107" t="s">
        <v>118</v>
      </c>
      <c r="I90" s="122"/>
      <c r="J90" s="20"/>
      <c r="K90" s="20"/>
      <c r="L90" s="21"/>
      <c r="M90" s="22"/>
      <c r="N90" s="35">
        <f t="shared" si="7"/>
      </c>
      <c r="O90" s="24"/>
      <c r="P90" s="24"/>
      <c r="Q90" s="36">
        <f t="shared" si="8"/>
      </c>
      <c r="R90" s="34"/>
      <c r="S90" s="23"/>
      <c r="T90" s="24"/>
      <c r="U90" s="25"/>
      <c r="V90" s="26"/>
      <c r="W90" s="23"/>
      <c r="X90" s="27"/>
      <c r="Y90" s="28"/>
      <c r="Z90" s="29"/>
      <c r="AA90" s="30"/>
      <c r="AB90" s="42"/>
      <c r="AC90" s="21"/>
      <c r="AD90" s="21"/>
      <c r="AE90" s="21"/>
      <c r="AF90" s="21"/>
      <c r="AG90" s="138">
        <f t="shared" si="11"/>
        <v>1</v>
      </c>
    </row>
    <row r="91" spans="1:33" ht="12.75">
      <c r="A91" s="168"/>
      <c r="B91" s="6">
        <f t="shared" si="9"/>
        <v>45377</v>
      </c>
      <c r="C91" s="120" t="s">
        <v>118</v>
      </c>
      <c r="D91" s="107" t="s">
        <v>118</v>
      </c>
      <c r="E91" s="107" t="s">
        <v>118</v>
      </c>
      <c r="F91" s="107" t="s">
        <v>118</v>
      </c>
      <c r="G91" s="107" t="s">
        <v>118</v>
      </c>
      <c r="H91" s="107" t="s">
        <v>118</v>
      </c>
      <c r="I91" s="122"/>
      <c r="J91" s="20"/>
      <c r="K91" s="20"/>
      <c r="L91" s="21"/>
      <c r="M91" s="22"/>
      <c r="N91" s="35">
        <f t="shared" si="7"/>
      </c>
      <c r="O91" s="24"/>
      <c r="P91" s="24"/>
      <c r="Q91" s="36">
        <f t="shared" si="8"/>
      </c>
      <c r="R91" s="34"/>
      <c r="S91" s="23"/>
      <c r="T91" s="24"/>
      <c r="U91" s="25"/>
      <c r="V91" s="26"/>
      <c r="W91" s="23"/>
      <c r="X91" s="27"/>
      <c r="Y91" s="28"/>
      <c r="Z91" s="29"/>
      <c r="AA91" s="30"/>
      <c r="AB91" s="42"/>
      <c r="AC91" s="21"/>
      <c r="AD91" s="21"/>
      <c r="AE91" s="21"/>
      <c r="AF91" s="21"/>
      <c r="AG91" s="138">
        <f t="shared" si="11"/>
        <v>1</v>
      </c>
    </row>
    <row r="92" spans="1:33" ht="12.75">
      <c r="A92" s="168"/>
      <c r="B92" s="6">
        <f t="shared" si="9"/>
        <v>45378</v>
      </c>
      <c r="C92" s="129" t="s">
        <v>206</v>
      </c>
      <c r="D92" s="107" t="s">
        <v>359</v>
      </c>
      <c r="E92" s="133" t="s">
        <v>207</v>
      </c>
      <c r="F92" s="108" t="s">
        <v>360</v>
      </c>
      <c r="G92" s="129" t="s">
        <v>208</v>
      </c>
      <c r="H92" s="109" t="s">
        <v>361</v>
      </c>
      <c r="I92" s="122"/>
      <c r="J92" s="20"/>
      <c r="K92" s="20"/>
      <c r="L92" s="21"/>
      <c r="M92" s="22"/>
      <c r="N92" s="35">
        <f t="shared" si="7"/>
      </c>
      <c r="O92" s="24"/>
      <c r="P92" s="24"/>
      <c r="Q92" s="36">
        <f t="shared" si="8"/>
      </c>
      <c r="R92" s="34"/>
      <c r="S92" s="23"/>
      <c r="T92" s="24"/>
      <c r="U92" s="25"/>
      <c r="V92" s="26"/>
      <c r="W92" s="23"/>
      <c r="X92" s="27"/>
      <c r="Y92" s="28"/>
      <c r="Z92" s="29"/>
      <c r="AA92" s="30"/>
      <c r="AB92" s="42"/>
      <c r="AC92" s="21"/>
      <c r="AD92" s="21"/>
      <c r="AE92" s="21"/>
      <c r="AF92" s="21"/>
      <c r="AG92" s="138">
        <f t="shared" si="11"/>
        <v>1</v>
      </c>
    </row>
    <row r="93" spans="1:33" ht="12.75">
      <c r="A93" s="168"/>
      <c r="B93" s="6">
        <f t="shared" si="9"/>
        <v>45379</v>
      </c>
      <c r="C93" s="120" t="s">
        <v>118</v>
      </c>
      <c r="D93" s="107" t="s">
        <v>118</v>
      </c>
      <c r="E93" s="107" t="s">
        <v>118</v>
      </c>
      <c r="F93" s="107" t="s">
        <v>118</v>
      </c>
      <c r="G93" s="107" t="s">
        <v>118</v>
      </c>
      <c r="H93" s="107" t="s">
        <v>118</v>
      </c>
      <c r="I93" s="122"/>
      <c r="J93" s="20"/>
      <c r="K93" s="20"/>
      <c r="L93" s="21"/>
      <c r="M93" s="22"/>
      <c r="N93" s="35">
        <f t="shared" si="7"/>
      </c>
      <c r="O93" s="24"/>
      <c r="P93" s="24"/>
      <c r="Q93" s="36">
        <f t="shared" si="8"/>
      </c>
      <c r="R93" s="34"/>
      <c r="S93" s="23"/>
      <c r="T93" s="24"/>
      <c r="U93" s="25"/>
      <c r="V93" s="26"/>
      <c r="W93" s="23"/>
      <c r="X93" s="27"/>
      <c r="Y93" s="28"/>
      <c r="Z93" s="29"/>
      <c r="AA93" s="30"/>
      <c r="AB93" s="42"/>
      <c r="AC93" s="21"/>
      <c r="AD93" s="21"/>
      <c r="AE93" s="21"/>
      <c r="AF93" s="21"/>
      <c r="AG93" s="138">
        <f t="shared" si="11"/>
        <v>1</v>
      </c>
    </row>
    <row r="94" spans="1:33" ht="12.75">
      <c r="A94" s="168"/>
      <c r="B94" s="6">
        <f t="shared" si="9"/>
        <v>45380</v>
      </c>
      <c r="C94" s="120" t="s">
        <v>118</v>
      </c>
      <c r="D94" s="107" t="s">
        <v>118</v>
      </c>
      <c r="E94" s="107" t="s">
        <v>118</v>
      </c>
      <c r="F94" s="107" t="s">
        <v>118</v>
      </c>
      <c r="G94" s="107" t="s">
        <v>118</v>
      </c>
      <c r="H94" s="107" t="s">
        <v>118</v>
      </c>
      <c r="I94" s="123"/>
      <c r="J94" s="81"/>
      <c r="K94" s="81"/>
      <c r="L94" s="21"/>
      <c r="M94" s="82"/>
      <c r="N94" s="35">
        <f t="shared" si="7"/>
      </c>
      <c r="O94" s="150"/>
      <c r="P94" s="150"/>
      <c r="Q94" s="36">
        <f t="shared" si="8"/>
      </c>
      <c r="R94" s="34"/>
      <c r="S94" s="28"/>
      <c r="T94" s="84"/>
      <c r="U94" s="85"/>
      <c r="V94" s="29"/>
      <c r="W94" s="86"/>
      <c r="X94" s="83"/>
      <c r="Y94" s="86"/>
      <c r="Z94" s="87"/>
      <c r="AA94" s="88"/>
      <c r="AB94" s="89"/>
      <c r="AC94" s="21"/>
      <c r="AD94" s="21"/>
      <c r="AE94" s="21"/>
      <c r="AF94" s="21"/>
      <c r="AG94" s="138">
        <f t="shared" si="11"/>
        <v>1</v>
      </c>
    </row>
    <row r="95" spans="1:33" ht="12.75">
      <c r="A95" s="168"/>
      <c r="B95" s="6">
        <f t="shared" si="9"/>
        <v>45381</v>
      </c>
      <c r="C95" s="129" t="s">
        <v>209</v>
      </c>
      <c r="D95" s="107" t="s">
        <v>362</v>
      </c>
      <c r="E95" s="133" t="s">
        <v>210</v>
      </c>
      <c r="F95" s="108" t="s">
        <v>363</v>
      </c>
      <c r="G95" s="129" t="s">
        <v>211</v>
      </c>
      <c r="H95" s="109" t="s">
        <v>364</v>
      </c>
      <c r="I95" s="123"/>
      <c r="J95" s="81"/>
      <c r="K95" s="81"/>
      <c r="L95" s="21"/>
      <c r="M95" s="82"/>
      <c r="N95" s="35">
        <f t="shared" si="7"/>
      </c>
      <c r="O95" s="150"/>
      <c r="P95" s="150"/>
      <c r="Q95" s="36">
        <f t="shared" si="8"/>
      </c>
      <c r="R95" s="98"/>
      <c r="S95" s="97"/>
      <c r="T95" s="84"/>
      <c r="U95" s="85"/>
      <c r="V95" s="29"/>
      <c r="W95" s="86"/>
      <c r="X95" s="83"/>
      <c r="Y95" s="86"/>
      <c r="Z95" s="87"/>
      <c r="AA95" s="88"/>
      <c r="AB95" s="89"/>
      <c r="AC95" s="21"/>
      <c r="AD95" s="21"/>
      <c r="AE95" s="21"/>
      <c r="AF95" s="21"/>
      <c r="AG95" s="138">
        <f t="shared" si="11"/>
        <v>1</v>
      </c>
    </row>
    <row r="96" spans="1:33" ht="12.75">
      <c r="A96" s="169"/>
      <c r="B96" s="6">
        <f t="shared" si="9"/>
        <v>45382</v>
      </c>
      <c r="C96" s="120" t="s">
        <v>118</v>
      </c>
      <c r="D96" s="107" t="s">
        <v>118</v>
      </c>
      <c r="E96" s="107" t="s">
        <v>118</v>
      </c>
      <c r="F96" s="107" t="s">
        <v>118</v>
      </c>
      <c r="G96" s="107" t="s">
        <v>118</v>
      </c>
      <c r="H96" s="108" t="s">
        <v>118</v>
      </c>
      <c r="I96" s="123"/>
      <c r="J96" s="81"/>
      <c r="K96" s="81"/>
      <c r="L96" s="21"/>
      <c r="M96" s="82"/>
      <c r="N96" s="35">
        <f t="shared" si="7"/>
      </c>
      <c r="O96" s="150"/>
      <c r="P96" s="150"/>
      <c r="Q96" s="36">
        <f t="shared" si="8"/>
      </c>
      <c r="R96" s="34"/>
      <c r="S96" s="28"/>
      <c r="T96" s="84"/>
      <c r="U96" s="85"/>
      <c r="V96" s="29"/>
      <c r="W96" s="86"/>
      <c r="X96" s="83"/>
      <c r="Y96" s="86"/>
      <c r="Z96" s="87"/>
      <c r="AA96" s="88"/>
      <c r="AB96" s="89"/>
      <c r="AC96" s="21"/>
      <c r="AD96" s="21"/>
      <c r="AE96" s="21"/>
      <c r="AF96" s="21"/>
      <c r="AG96" s="138">
        <f t="shared" si="11"/>
        <v>1</v>
      </c>
    </row>
    <row r="97" spans="1:33" ht="15" customHeight="1">
      <c r="A97" s="167">
        <v>14</v>
      </c>
      <c r="B97" s="6">
        <f>IF(B96&lt;&gt;"",B96+1,"")</f>
        <v>45383</v>
      </c>
      <c r="C97" s="120" t="s">
        <v>118</v>
      </c>
      <c r="D97" s="107" t="s">
        <v>118</v>
      </c>
      <c r="E97" s="107" t="s">
        <v>118</v>
      </c>
      <c r="F97" s="107" t="s">
        <v>118</v>
      </c>
      <c r="G97" s="107" t="s">
        <v>118</v>
      </c>
      <c r="H97" s="107" t="s">
        <v>118</v>
      </c>
      <c r="I97" s="123"/>
      <c r="J97" s="81"/>
      <c r="K97" s="81"/>
      <c r="L97" s="21"/>
      <c r="M97" s="82"/>
      <c r="N97" s="35">
        <f t="shared" si="7"/>
      </c>
      <c r="O97" s="150"/>
      <c r="P97" s="150"/>
      <c r="Q97" s="36">
        <f t="shared" si="8"/>
      </c>
      <c r="R97" s="34"/>
      <c r="S97" s="28"/>
      <c r="T97" s="84"/>
      <c r="U97" s="85"/>
      <c r="V97" s="29"/>
      <c r="W97" s="86"/>
      <c r="X97" s="83"/>
      <c r="Y97" s="86"/>
      <c r="Z97" s="87"/>
      <c r="AA97" s="88"/>
      <c r="AB97" s="89"/>
      <c r="AC97" s="21"/>
      <c r="AD97" s="21"/>
      <c r="AE97" s="21"/>
      <c r="AF97" s="21"/>
      <c r="AG97" s="138">
        <f t="shared" si="11"/>
        <v>2</v>
      </c>
    </row>
    <row r="98" spans="1:33" ht="12.75">
      <c r="A98" s="168"/>
      <c r="B98" s="6">
        <f t="shared" si="9"/>
        <v>45384</v>
      </c>
      <c r="C98" s="120" t="s">
        <v>118</v>
      </c>
      <c r="D98" s="107" t="s">
        <v>118</v>
      </c>
      <c r="E98" s="107" t="s">
        <v>118</v>
      </c>
      <c r="F98" s="107" t="s">
        <v>118</v>
      </c>
      <c r="G98" s="107" t="s">
        <v>118</v>
      </c>
      <c r="H98" s="107" t="s">
        <v>118</v>
      </c>
      <c r="I98" s="123"/>
      <c r="J98" s="81"/>
      <c r="K98" s="81"/>
      <c r="L98" s="21"/>
      <c r="M98" s="82"/>
      <c r="N98" s="35">
        <f t="shared" si="7"/>
      </c>
      <c r="O98" s="150"/>
      <c r="P98" s="150"/>
      <c r="Q98" s="36">
        <f t="shared" si="8"/>
      </c>
      <c r="R98" s="34"/>
      <c r="S98" s="28"/>
      <c r="T98" s="84"/>
      <c r="U98" s="85"/>
      <c r="V98" s="29"/>
      <c r="W98" s="86"/>
      <c r="X98" s="83"/>
      <c r="Y98" s="86"/>
      <c r="Z98" s="87"/>
      <c r="AA98" s="88"/>
      <c r="AB98" s="89"/>
      <c r="AC98" s="21"/>
      <c r="AD98" s="21"/>
      <c r="AE98" s="21"/>
      <c r="AF98" s="21"/>
      <c r="AG98" s="138">
        <f t="shared" si="11"/>
        <v>2</v>
      </c>
    </row>
    <row r="99" spans="1:33" ht="12.75">
      <c r="A99" s="168"/>
      <c r="B99" s="6">
        <f t="shared" si="9"/>
        <v>45385</v>
      </c>
      <c r="C99" s="129" t="s">
        <v>212</v>
      </c>
      <c r="D99" s="107" t="s">
        <v>365</v>
      </c>
      <c r="E99" s="133" t="s">
        <v>213</v>
      </c>
      <c r="F99" s="108" t="s">
        <v>366</v>
      </c>
      <c r="G99" s="129" t="s">
        <v>214</v>
      </c>
      <c r="H99" s="109" t="s">
        <v>367</v>
      </c>
      <c r="I99" s="123"/>
      <c r="J99" s="81"/>
      <c r="K99" s="81"/>
      <c r="L99" s="21"/>
      <c r="M99" s="82"/>
      <c r="N99" s="35">
        <f t="shared" si="7"/>
      </c>
      <c r="O99" s="150"/>
      <c r="P99" s="150"/>
      <c r="Q99" s="36">
        <f t="shared" si="8"/>
      </c>
      <c r="R99" s="34"/>
      <c r="S99" s="28"/>
      <c r="T99" s="84"/>
      <c r="U99" s="85"/>
      <c r="V99" s="29"/>
      <c r="W99" s="86"/>
      <c r="X99" s="83"/>
      <c r="Y99" s="86"/>
      <c r="Z99" s="87"/>
      <c r="AA99" s="88"/>
      <c r="AB99" s="89"/>
      <c r="AC99" s="21"/>
      <c r="AD99" s="21"/>
      <c r="AE99" s="21"/>
      <c r="AF99" s="21"/>
      <c r="AG99" s="138">
        <f t="shared" si="11"/>
        <v>2</v>
      </c>
    </row>
    <row r="100" spans="1:33" ht="12.75">
      <c r="A100" s="168"/>
      <c r="B100" s="6">
        <f t="shared" si="9"/>
        <v>45386</v>
      </c>
      <c r="C100" s="120" t="s">
        <v>118</v>
      </c>
      <c r="D100" s="107" t="s">
        <v>118</v>
      </c>
      <c r="E100" s="107" t="s">
        <v>118</v>
      </c>
      <c r="F100" s="107" t="s">
        <v>118</v>
      </c>
      <c r="G100" s="107" t="s">
        <v>118</v>
      </c>
      <c r="H100" s="107" t="s">
        <v>118</v>
      </c>
      <c r="I100" s="123"/>
      <c r="J100" s="81"/>
      <c r="K100" s="81"/>
      <c r="L100" s="21"/>
      <c r="M100" s="82"/>
      <c r="N100" s="35">
        <f t="shared" si="7"/>
      </c>
      <c r="O100" s="150"/>
      <c r="P100" s="150"/>
      <c r="Q100" s="36">
        <f t="shared" si="8"/>
      </c>
      <c r="R100" s="34"/>
      <c r="S100" s="28"/>
      <c r="T100" s="84"/>
      <c r="U100" s="85"/>
      <c r="V100" s="29"/>
      <c r="W100" s="86"/>
      <c r="X100" s="83"/>
      <c r="Y100" s="86"/>
      <c r="Z100" s="87"/>
      <c r="AA100" s="88"/>
      <c r="AB100" s="89"/>
      <c r="AC100" s="21"/>
      <c r="AD100" s="21"/>
      <c r="AE100" s="21"/>
      <c r="AF100" s="21"/>
      <c r="AG100" s="138">
        <f t="shared" si="11"/>
        <v>2</v>
      </c>
    </row>
    <row r="101" spans="1:33" ht="12.75">
      <c r="A101" s="168"/>
      <c r="B101" s="6">
        <f t="shared" si="9"/>
        <v>45387</v>
      </c>
      <c r="C101" s="120" t="s">
        <v>118</v>
      </c>
      <c r="D101" s="107" t="s">
        <v>118</v>
      </c>
      <c r="E101" s="107" t="s">
        <v>118</v>
      </c>
      <c r="F101" s="107" t="s">
        <v>118</v>
      </c>
      <c r="G101" s="107" t="s">
        <v>118</v>
      </c>
      <c r="H101" s="107" t="s">
        <v>118</v>
      </c>
      <c r="I101" s="123"/>
      <c r="J101" s="81"/>
      <c r="K101" s="81"/>
      <c r="L101" s="21"/>
      <c r="M101" s="82"/>
      <c r="N101" s="35">
        <f t="shared" si="7"/>
      </c>
      <c r="O101" s="150"/>
      <c r="P101" s="150"/>
      <c r="Q101" s="36">
        <f t="shared" si="8"/>
      </c>
      <c r="R101" s="34"/>
      <c r="S101" s="28"/>
      <c r="T101" s="84"/>
      <c r="U101" s="85"/>
      <c r="V101" s="29"/>
      <c r="W101" s="86"/>
      <c r="X101" s="83"/>
      <c r="Y101" s="86"/>
      <c r="Z101" s="87"/>
      <c r="AA101" s="88"/>
      <c r="AB101" s="89"/>
      <c r="AC101" s="21"/>
      <c r="AD101" s="21"/>
      <c r="AE101" s="21"/>
      <c r="AF101" s="21"/>
      <c r="AG101" s="138">
        <f t="shared" si="11"/>
        <v>2</v>
      </c>
    </row>
    <row r="102" spans="1:33" ht="12.75">
      <c r="A102" s="168"/>
      <c r="B102" s="6">
        <f t="shared" si="9"/>
        <v>45388</v>
      </c>
      <c r="C102" s="129" t="s">
        <v>215</v>
      </c>
      <c r="D102" s="107" t="s">
        <v>368</v>
      </c>
      <c r="E102" s="133" t="s">
        <v>216</v>
      </c>
      <c r="F102" s="108" t="s">
        <v>369</v>
      </c>
      <c r="G102" s="129" t="s">
        <v>217</v>
      </c>
      <c r="H102" s="109" t="s">
        <v>370</v>
      </c>
      <c r="I102" s="123"/>
      <c r="J102" s="81"/>
      <c r="K102" s="81"/>
      <c r="L102" s="21"/>
      <c r="M102" s="82"/>
      <c r="N102" s="35">
        <f t="shared" si="7"/>
      </c>
      <c r="O102" s="150"/>
      <c r="P102" s="150"/>
      <c r="Q102" s="36">
        <f t="shared" si="8"/>
      </c>
      <c r="R102" s="34"/>
      <c r="S102" s="28"/>
      <c r="T102" s="84"/>
      <c r="U102" s="85"/>
      <c r="V102" s="29"/>
      <c r="W102" s="86"/>
      <c r="X102" s="83"/>
      <c r="Y102" s="86"/>
      <c r="Z102" s="87"/>
      <c r="AA102" s="88"/>
      <c r="AB102" s="89"/>
      <c r="AC102" s="21"/>
      <c r="AD102" s="21"/>
      <c r="AE102" s="21"/>
      <c r="AF102" s="21"/>
      <c r="AG102" s="138">
        <f t="shared" si="11"/>
        <v>2</v>
      </c>
    </row>
    <row r="103" spans="1:33" ht="12.75" customHeight="1">
      <c r="A103" s="169"/>
      <c r="B103" s="6">
        <f t="shared" si="9"/>
        <v>45389</v>
      </c>
      <c r="C103" s="157" t="s">
        <v>594</v>
      </c>
      <c r="D103" s="158"/>
      <c r="E103" s="158"/>
      <c r="F103" s="158"/>
      <c r="G103" s="158"/>
      <c r="H103" s="159"/>
      <c r="I103" s="123"/>
      <c r="J103" s="81"/>
      <c r="K103" s="81"/>
      <c r="L103" s="21"/>
      <c r="M103" s="82"/>
      <c r="N103" s="35">
        <f t="shared" si="7"/>
      </c>
      <c r="O103" s="150"/>
      <c r="P103" s="150"/>
      <c r="Q103" s="36">
        <f t="shared" si="8"/>
      </c>
      <c r="R103" s="34"/>
      <c r="S103" s="28"/>
      <c r="T103" s="84"/>
      <c r="U103" s="85"/>
      <c r="V103" s="29"/>
      <c r="W103" s="86"/>
      <c r="X103" s="83"/>
      <c r="Y103" s="86"/>
      <c r="Z103" s="87"/>
      <c r="AA103" s="88"/>
      <c r="AB103" s="89"/>
      <c r="AC103" s="21"/>
      <c r="AD103" s="21"/>
      <c r="AE103" s="21"/>
      <c r="AF103" s="21"/>
      <c r="AG103" s="138">
        <f t="shared" si="11"/>
        <v>2</v>
      </c>
    </row>
    <row r="104" spans="1:33" ht="15" customHeight="1">
      <c r="A104" s="167">
        <f>IF(B104&lt;&gt;"",_XLL.NO.SEMAINE(B104),"")</f>
        <v>15</v>
      </c>
      <c r="B104" s="6">
        <f t="shared" si="9"/>
        <v>45390</v>
      </c>
      <c r="C104" s="120" t="s">
        <v>118</v>
      </c>
      <c r="D104" s="107" t="s">
        <v>118</v>
      </c>
      <c r="E104" s="107" t="s">
        <v>118</v>
      </c>
      <c r="F104" s="107" t="s">
        <v>118</v>
      </c>
      <c r="G104" s="107" t="s">
        <v>118</v>
      </c>
      <c r="H104" s="107" t="s">
        <v>118</v>
      </c>
      <c r="I104" s="122"/>
      <c r="J104" s="20"/>
      <c r="K104" s="20"/>
      <c r="L104" s="21"/>
      <c r="M104" s="22"/>
      <c r="N104" s="35">
        <f t="shared" si="7"/>
      </c>
      <c r="O104" s="24"/>
      <c r="P104" s="24"/>
      <c r="Q104" s="36">
        <f t="shared" si="8"/>
      </c>
      <c r="R104" s="34"/>
      <c r="S104" s="23"/>
      <c r="T104" s="24"/>
      <c r="U104" s="25"/>
      <c r="V104" s="26"/>
      <c r="W104" s="23"/>
      <c r="X104" s="27"/>
      <c r="Y104" s="28"/>
      <c r="Z104" s="29"/>
      <c r="AA104" s="30"/>
      <c r="AB104" s="42"/>
      <c r="AC104" s="21"/>
      <c r="AD104" s="21"/>
      <c r="AE104" s="21"/>
      <c r="AF104" s="21"/>
      <c r="AG104" s="138">
        <f t="shared" si="11"/>
        <v>1</v>
      </c>
    </row>
    <row r="105" spans="1:33" ht="12.75">
      <c r="A105" s="168"/>
      <c r="B105" s="6">
        <f t="shared" si="9"/>
        <v>45391</v>
      </c>
      <c r="C105" s="120" t="s">
        <v>118</v>
      </c>
      <c r="D105" s="107" t="s">
        <v>118</v>
      </c>
      <c r="E105" s="107" t="s">
        <v>118</v>
      </c>
      <c r="F105" s="107" t="s">
        <v>118</v>
      </c>
      <c r="G105" s="107" t="s">
        <v>118</v>
      </c>
      <c r="H105" s="107" t="s">
        <v>118</v>
      </c>
      <c r="I105" s="122"/>
      <c r="J105" s="20"/>
      <c r="K105" s="20"/>
      <c r="L105" s="21"/>
      <c r="M105" s="22"/>
      <c r="N105" s="35">
        <f t="shared" si="7"/>
      </c>
      <c r="O105" s="24"/>
      <c r="P105" s="24"/>
      <c r="Q105" s="36">
        <f t="shared" si="8"/>
      </c>
      <c r="R105" s="34"/>
      <c r="S105" s="23"/>
      <c r="T105" s="24"/>
      <c r="U105" s="25"/>
      <c r="V105" s="26"/>
      <c r="W105" s="23"/>
      <c r="X105" s="27"/>
      <c r="Y105" s="28"/>
      <c r="Z105" s="29"/>
      <c r="AA105" s="30"/>
      <c r="AB105" s="42"/>
      <c r="AC105" s="21"/>
      <c r="AD105" s="21"/>
      <c r="AE105" s="21"/>
      <c r="AF105" s="21"/>
      <c r="AG105" s="138">
        <f t="shared" si="11"/>
        <v>1</v>
      </c>
    </row>
    <row r="106" spans="1:33" ht="12.75">
      <c r="A106" s="168"/>
      <c r="B106" s="6">
        <f t="shared" si="9"/>
        <v>45392</v>
      </c>
      <c r="C106" s="119" t="s">
        <v>464</v>
      </c>
      <c r="D106" s="107" t="s">
        <v>587</v>
      </c>
      <c r="E106" s="121" t="s">
        <v>465</v>
      </c>
      <c r="F106" s="108" t="s">
        <v>588</v>
      </c>
      <c r="G106" s="121" t="s">
        <v>466</v>
      </c>
      <c r="H106" s="109" t="s">
        <v>589</v>
      </c>
      <c r="I106" s="122"/>
      <c r="J106" s="20"/>
      <c r="K106" s="20"/>
      <c r="L106" s="21"/>
      <c r="M106" s="22"/>
      <c r="N106" s="35">
        <f t="shared" si="7"/>
      </c>
      <c r="O106" s="24"/>
      <c r="P106" s="24"/>
      <c r="Q106" s="36">
        <f t="shared" si="8"/>
      </c>
      <c r="R106" s="34"/>
      <c r="S106" s="23"/>
      <c r="T106" s="24"/>
      <c r="U106" s="25"/>
      <c r="V106" s="26"/>
      <c r="W106" s="23"/>
      <c r="X106" s="27"/>
      <c r="Y106" s="28"/>
      <c r="Z106" s="29"/>
      <c r="AA106" s="30"/>
      <c r="AB106" s="42"/>
      <c r="AC106" s="21"/>
      <c r="AD106" s="21"/>
      <c r="AE106" s="21"/>
      <c r="AF106" s="21"/>
      <c r="AG106" s="138">
        <f t="shared" si="11"/>
        <v>1</v>
      </c>
    </row>
    <row r="107" spans="1:33" ht="12.75">
      <c r="A107" s="168"/>
      <c r="B107" s="6">
        <f t="shared" si="9"/>
        <v>45393</v>
      </c>
      <c r="C107" s="120" t="s">
        <v>118</v>
      </c>
      <c r="D107" s="107" t="s">
        <v>118</v>
      </c>
      <c r="E107" s="107" t="s">
        <v>118</v>
      </c>
      <c r="F107" s="107" t="s">
        <v>118</v>
      </c>
      <c r="G107" s="107" t="s">
        <v>118</v>
      </c>
      <c r="H107" s="107" t="s">
        <v>118</v>
      </c>
      <c r="I107" s="122"/>
      <c r="J107" s="20"/>
      <c r="K107" s="20"/>
      <c r="L107" s="21"/>
      <c r="M107" s="22"/>
      <c r="N107" s="35">
        <f t="shared" si="7"/>
      </c>
      <c r="O107" s="24"/>
      <c r="P107" s="24"/>
      <c r="Q107" s="36">
        <f t="shared" si="8"/>
      </c>
      <c r="R107" s="34"/>
      <c r="S107" s="23"/>
      <c r="T107" s="24"/>
      <c r="U107" s="25"/>
      <c r="V107" s="26"/>
      <c r="W107" s="23"/>
      <c r="X107" s="27"/>
      <c r="Y107" s="28"/>
      <c r="Z107" s="29"/>
      <c r="AA107" s="30"/>
      <c r="AB107" s="42"/>
      <c r="AC107" s="21"/>
      <c r="AD107" s="21"/>
      <c r="AE107" s="21"/>
      <c r="AF107" s="21"/>
      <c r="AG107" s="138">
        <f t="shared" si="11"/>
        <v>1</v>
      </c>
    </row>
    <row r="108" spans="1:33" ht="12.75">
      <c r="A108" s="168"/>
      <c r="B108" s="6">
        <f t="shared" si="9"/>
        <v>45394</v>
      </c>
      <c r="C108" s="120" t="s">
        <v>118</v>
      </c>
      <c r="D108" s="107" t="s">
        <v>118</v>
      </c>
      <c r="E108" s="107" t="s">
        <v>118</v>
      </c>
      <c r="F108" s="107" t="s">
        <v>118</v>
      </c>
      <c r="G108" s="107" t="s">
        <v>118</v>
      </c>
      <c r="H108" s="107" t="s">
        <v>118</v>
      </c>
      <c r="I108" s="123"/>
      <c r="J108" s="81"/>
      <c r="K108" s="81"/>
      <c r="L108" s="21"/>
      <c r="M108" s="82"/>
      <c r="N108" s="35">
        <f t="shared" si="7"/>
      </c>
      <c r="O108" s="150"/>
      <c r="P108" s="150"/>
      <c r="Q108" s="36">
        <f t="shared" si="8"/>
      </c>
      <c r="R108" s="34"/>
      <c r="S108" s="28"/>
      <c r="T108" s="84"/>
      <c r="U108" s="85"/>
      <c r="V108" s="29"/>
      <c r="W108" s="86"/>
      <c r="X108" s="83"/>
      <c r="Y108" s="86"/>
      <c r="Z108" s="87"/>
      <c r="AA108" s="88"/>
      <c r="AB108" s="89"/>
      <c r="AC108" s="21"/>
      <c r="AD108" s="21"/>
      <c r="AE108" s="21"/>
      <c r="AF108" s="21"/>
      <c r="AG108" s="138">
        <f t="shared" si="11"/>
        <v>1</v>
      </c>
    </row>
    <row r="109" spans="1:33" ht="12.75">
      <c r="A109" s="168"/>
      <c r="B109" s="6">
        <f t="shared" si="9"/>
        <v>45395</v>
      </c>
      <c r="C109" s="152" t="s">
        <v>595</v>
      </c>
      <c r="D109" s="152"/>
      <c r="E109" s="152"/>
      <c r="F109" s="152"/>
      <c r="G109" s="152"/>
      <c r="H109" s="153"/>
      <c r="I109" s="123"/>
      <c r="J109" s="81"/>
      <c r="K109" s="81"/>
      <c r="L109" s="21"/>
      <c r="M109" s="82"/>
      <c r="N109" s="35">
        <f t="shared" si="7"/>
      </c>
      <c r="O109" s="150"/>
      <c r="P109" s="150"/>
      <c r="Q109" s="36">
        <f t="shared" si="8"/>
      </c>
      <c r="R109" s="34"/>
      <c r="S109" s="28"/>
      <c r="T109" s="84"/>
      <c r="U109" s="85"/>
      <c r="V109" s="29"/>
      <c r="W109" s="86"/>
      <c r="X109" s="83"/>
      <c r="Y109" s="86"/>
      <c r="Z109" s="87"/>
      <c r="AA109" s="88"/>
      <c r="AB109" s="89"/>
      <c r="AC109" s="21"/>
      <c r="AD109" s="21"/>
      <c r="AE109" s="21"/>
      <c r="AF109" s="21"/>
      <c r="AG109" s="138">
        <f t="shared" si="11"/>
        <v>1</v>
      </c>
    </row>
    <row r="110" spans="1:33" ht="12.75" customHeight="1">
      <c r="A110" s="169"/>
      <c r="B110" s="6">
        <f t="shared" si="9"/>
        <v>45396</v>
      </c>
      <c r="C110" s="157" t="s">
        <v>596</v>
      </c>
      <c r="D110" s="158"/>
      <c r="E110" s="158"/>
      <c r="F110" s="158"/>
      <c r="G110" s="158"/>
      <c r="H110" s="159"/>
      <c r="I110" s="123"/>
      <c r="J110" s="81"/>
      <c r="K110" s="81"/>
      <c r="L110" s="21"/>
      <c r="M110" s="82"/>
      <c r="N110" s="35">
        <f t="shared" si="7"/>
      </c>
      <c r="O110" s="150"/>
      <c r="P110" s="150"/>
      <c r="Q110" s="36">
        <f t="shared" si="8"/>
      </c>
      <c r="R110" s="34"/>
      <c r="S110" s="28"/>
      <c r="T110" s="84"/>
      <c r="U110" s="85"/>
      <c r="V110" s="29"/>
      <c r="W110" s="86"/>
      <c r="X110" s="83"/>
      <c r="Y110" s="86"/>
      <c r="Z110" s="87"/>
      <c r="AA110" s="88"/>
      <c r="AB110" s="89"/>
      <c r="AC110" s="21"/>
      <c r="AD110" s="21"/>
      <c r="AE110" s="21"/>
      <c r="AF110" s="21"/>
      <c r="AG110" s="138">
        <f t="shared" si="11"/>
        <v>1</v>
      </c>
    </row>
    <row r="111" spans="1:33" ht="15" customHeight="1">
      <c r="A111" s="154">
        <f>IF(B111&lt;&gt;"",_XLL.NO.SEMAINE(B111),"")</f>
        <v>16</v>
      </c>
      <c r="B111" s="6">
        <f t="shared" si="9"/>
        <v>45397</v>
      </c>
      <c r="C111" s="120" t="s">
        <v>118</v>
      </c>
      <c r="D111" s="107" t="s">
        <v>118</v>
      </c>
      <c r="E111" s="107" t="s">
        <v>118</v>
      </c>
      <c r="F111" s="107" t="s">
        <v>118</v>
      </c>
      <c r="G111" s="107" t="s">
        <v>118</v>
      </c>
      <c r="H111" s="107" t="s">
        <v>118</v>
      </c>
      <c r="I111" s="123"/>
      <c r="J111" s="81"/>
      <c r="K111" s="81"/>
      <c r="L111" s="21"/>
      <c r="M111" s="82"/>
      <c r="N111" s="35">
        <f t="shared" si="7"/>
      </c>
      <c r="O111" s="150"/>
      <c r="P111" s="150"/>
      <c r="Q111" s="36">
        <f t="shared" si="8"/>
      </c>
      <c r="R111" s="34"/>
      <c r="S111" s="28"/>
      <c r="T111" s="84"/>
      <c r="U111" s="85"/>
      <c r="V111" s="29"/>
      <c r="W111" s="86"/>
      <c r="X111" s="83"/>
      <c r="Y111" s="86"/>
      <c r="Z111" s="87"/>
      <c r="AA111" s="88"/>
      <c r="AB111" s="89"/>
      <c r="AC111" s="21"/>
      <c r="AD111" s="21"/>
      <c r="AE111" s="21"/>
      <c r="AF111" s="21"/>
      <c r="AG111" s="138">
        <f t="shared" si="11"/>
        <v>2</v>
      </c>
    </row>
    <row r="112" spans="1:33" ht="12.75">
      <c r="A112" s="155"/>
      <c r="B112" s="6">
        <f t="shared" si="9"/>
        <v>45398</v>
      </c>
      <c r="C112" s="120" t="s">
        <v>118</v>
      </c>
      <c r="D112" s="107" t="s">
        <v>118</v>
      </c>
      <c r="E112" s="107" t="s">
        <v>118</v>
      </c>
      <c r="F112" s="107" t="s">
        <v>118</v>
      </c>
      <c r="G112" s="107" t="s">
        <v>118</v>
      </c>
      <c r="H112" s="107" t="s">
        <v>118</v>
      </c>
      <c r="I112" s="123"/>
      <c r="J112" s="81"/>
      <c r="K112" s="81"/>
      <c r="L112" s="21"/>
      <c r="M112" s="82"/>
      <c r="N112" s="35">
        <f t="shared" si="7"/>
      </c>
      <c r="O112" s="150"/>
      <c r="P112" s="150"/>
      <c r="Q112" s="36">
        <f t="shared" si="8"/>
      </c>
      <c r="R112" s="34"/>
      <c r="S112" s="28"/>
      <c r="T112" s="84"/>
      <c r="U112" s="85"/>
      <c r="V112" s="29"/>
      <c r="W112" s="86"/>
      <c r="X112" s="83"/>
      <c r="Y112" s="86"/>
      <c r="Z112" s="87"/>
      <c r="AA112" s="88"/>
      <c r="AB112" s="89"/>
      <c r="AC112" s="21"/>
      <c r="AD112" s="21"/>
      <c r="AE112" s="21"/>
      <c r="AF112" s="21"/>
      <c r="AG112" s="138">
        <f t="shared" si="11"/>
        <v>2</v>
      </c>
    </row>
    <row r="113" spans="1:33" ht="12.75">
      <c r="A113" s="155"/>
      <c r="B113" s="6">
        <f t="shared" si="9"/>
        <v>45399</v>
      </c>
      <c r="C113" s="129" t="s">
        <v>218</v>
      </c>
      <c r="D113" s="107" t="s">
        <v>371</v>
      </c>
      <c r="E113" s="133" t="s">
        <v>219</v>
      </c>
      <c r="F113" s="108" t="s">
        <v>372</v>
      </c>
      <c r="G113" s="129" t="s">
        <v>220</v>
      </c>
      <c r="H113" s="109" t="s">
        <v>373</v>
      </c>
      <c r="I113" s="123"/>
      <c r="J113" s="81"/>
      <c r="K113" s="81"/>
      <c r="L113" s="21"/>
      <c r="M113" s="82"/>
      <c r="N113" s="35">
        <f t="shared" si="7"/>
      </c>
      <c r="O113" s="150"/>
      <c r="P113" s="150"/>
      <c r="Q113" s="36">
        <f t="shared" si="8"/>
      </c>
      <c r="R113" s="34"/>
      <c r="S113" s="28"/>
      <c r="T113" s="84"/>
      <c r="U113" s="85"/>
      <c r="V113" s="29"/>
      <c r="W113" s="86"/>
      <c r="X113" s="83"/>
      <c r="Y113" s="86"/>
      <c r="Z113" s="87"/>
      <c r="AA113" s="88"/>
      <c r="AB113" s="89"/>
      <c r="AC113" s="21"/>
      <c r="AD113" s="21"/>
      <c r="AE113" s="21"/>
      <c r="AF113" s="21"/>
      <c r="AG113" s="138">
        <f t="shared" si="11"/>
        <v>2</v>
      </c>
    </row>
    <row r="114" spans="1:33" ht="12.75">
      <c r="A114" s="155"/>
      <c r="B114" s="6">
        <f t="shared" si="9"/>
        <v>45400</v>
      </c>
      <c r="C114" s="120" t="s">
        <v>118</v>
      </c>
      <c r="D114" s="107" t="s">
        <v>118</v>
      </c>
      <c r="E114" s="107" t="s">
        <v>118</v>
      </c>
      <c r="F114" s="107" t="s">
        <v>118</v>
      </c>
      <c r="G114" s="107" t="s">
        <v>118</v>
      </c>
      <c r="H114" s="107" t="s">
        <v>118</v>
      </c>
      <c r="I114" s="123"/>
      <c r="J114" s="81"/>
      <c r="K114" s="81"/>
      <c r="L114" s="21"/>
      <c r="M114" s="82"/>
      <c r="N114" s="35">
        <f t="shared" si="7"/>
      </c>
      <c r="O114" s="150"/>
      <c r="P114" s="150"/>
      <c r="Q114" s="36">
        <f t="shared" si="8"/>
      </c>
      <c r="R114" s="34"/>
      <c r="S114" s="28"/>
      <c r="T114" s="84"/>
      <c r="U114" s="85"/>
      <c r="V114" s="29"/>
      <c r="W114" s="86"/>
      <c r="X114" s="83"/>
      <c r="Y114" s="86"/>
      <c r="Z114" s="87"/>
      <c r="AA114" s="88"/>
      <c r="AB114" s="89"/>
      <c r="AC114" s="21"/>
      <c r="AD114" s="21"/>
      <c r="AE114" s="21"/>
      <c r="AF114" s="21"/>
      <c r="AG114" s="138">
        <f t="shared" si="11"/>
        <v>2</v>
      </c>
    </row>
    <row r="115" spans="1:33" ht="12.75">
      <c r="A115" s="155"/>
      <c r="B115" s="6">
        <f t="shared" si="9"/>
        <v>45401</v>
      </c>
      <c r="C115" s="120" t="s">
        <v>118</v>
      </c>
      <c r="D115" s="107" t="s">
        <v>118</v>
      </c>
      <c r="E115" s="107" t="s">
        <v>118</v>
      </c>
      <c r="F115" s="107" t="s">
        <v>118</v>
      </c>
      <c r="G115" s="107" t="s">
        <v>118</v>
      </c>
      <c r="H115" s="107" t="s">
        <v>118</v>
      </c>
      <c r="I115" s="123"/>
      <c r="J115" s="81"/>
      <c r="K115" s="81"/>
      <c r="L115" s="21"/>
      <c r="M115" s="82"/>
      <c r="N115" s="35">
        <f t="shared" si="7"/>
      </c>
      <c r="O115" s="150"/>
      <c r="P115" s="150"/>
      <c r="Q115" s="36">
        <f t="shared" si="8"/>
      </c>
      <c r="R115" s="34"/>
      <c r="S115" s="28"/>
      <c r="T115" s="84"/>
      <c r="U115" s="85"/>
      <c r="V115" s="29"/>
      <c r="W115" s="86"/>
      <c r="X115" s="83"/>
      <c r="Y115" s="86"/>
      <c r="Z115" s="87"/>
      <c r="AA115" s="88"/>
      <c r="AB115" s="89"/>
      <c r="AC115" s="21"/>
      <c r="AD115" s="21"/>
      <c r="AE115" s="21"/>
      <c r="AF115" s="21"/>
      <c r="AG115" s="138">
        <f t="shared" si="11"/>
        <v>2</v>
      </c>
    </row>
    <row r="116" spans="1:33" ht="12.75">
      <c r="A116" s="155"/>
      <c r="B116" s="162">
        <f t="shared" si="9"/>
        <v>45402</v>
      </c>
      <c r="C116" s="129" t="s">
        <v>221</v>
      </c>
      <c r="D116" s="107" t="s">
        <v>374</v>
      </c>
      <c r="E116" s="133" t="s">
        <v>222</v>
      </c>
      <c r="F116" s="108" t="s">
        <v>375</v>
      </c>
      <c r="G116" s="129" t="s">
        <v>223</v>
      </c>
      <c r="H116" s="109" t="s">
        <v>376</v>
      </c>
      <c r="I116" s="123"/>
      <c r="J116" s="81"/>
      <c r="K116" s="81"/>
      <c r="L116" s="21"/>
      <c r="M116" s="82"/>
      <c r="N116" s="35">
        <f t="shared" si="7"/>
      </c>
      <c r="O116" s="150"/>
      <c r="P116" s="150"/>
      <c r="Q116" s="36">
        <f t="shared" si="8"/>
      </c>
      <c r="R116" s="34"/>
      <c r="S116" s="28"/>
      <c r="T116" s="84"/>
      <c r="U116" s="85"/>
      <c r="V116" s="29"/>
      <c r="W116" s="86"/>
      <c r="X116" s="83"/>
      <c r="Y116" s="86"/>
      <c r="Z116" s="87"/>
      <c r="AA116" s="88"/>
      <c r="AB116" s="89"/>
      <c r="AC116" s="21"/>
      <c r="AD116" s="21"/>
      <c r="AE116" s="21"/>
      <c r="AF116" s="21"/>
      <c r="AG116" s="138">
        <f t="shared" si="11"/>
        <v>2</v>
      </c>
    </row>
    <row r="117" spans="1:33" ht="12.75">
      <c r="A117" s="155"/>
      <c r="B117" s="163"/>
      <c r="C117" s="160" t="s">
        <v>597</v>
      </c>
      <c r="D117" s="160"/>
      <c r="E117" s="160"/>
      <c r="F117" s="160"/>
      <c r="G117" s="160"/>
      <c r="H117" s="161"/>
      <c r="I117" s="123"/>
      <c r="J117" s="81"/>
      <c r="K117" s="81"/>
      <c r="L117" s="21"/>
      <c r="M117" s="82"/>
      <c r="N117" s="35">
        <f t="shared" si="7"/>
      </c>
      <c r="O117" s="150"/>
      <c r="P117" s="150"/>
      <c r="Q117" s="36">
        <f t="shared" si="8"/>
      </c>
      <c r="R117" s="34"/>
      <c r="S117" s="28"/>
      <c r="T117" s="84"/>
      <c r="U117" s="85"/>
      <c r="V117" s="29"/>
      <c r="W117" s="86"/>
      <c r="X117" s="83"/>
      <c r="Y117" s="86"/>
      <c r="Z117" s="87"/>
      <c r="AA117" s="88"/>
      <c r="AB117" s="89"/>
      <c r="AC117" s="21"/>
      <c r="AD117" s="21"/>
      <c r="AE117" s="21"/>
      <c r="AF117" s="21"/>
      <c r="AG117" s="138">
        <f t="shared" si="11"/>
        <v>2</v>
      </c>
    </row>
    <row r="118" spans="1:33" ht="12.75">
      <c r="A118" s="155"/>
      <c r="B118" s="164"/>
      <c r="C118" s="152" t="s">
        <v>598</v>
      </c>
      <c r="D118" s="152"/>
      <c r="E118" s="152"/>
      <c r="F118" s="152"/>
      <c r="G118" s="152"/>
      <c r="H118" s="153"/>
      <c r="I118" s="123"/>
      <c r="J118" s="81"/>
      <c r="K118" s="81"/>
      <c r="L118" s="21"/>
      <c r="M118" s="82"/>
      <c r="N118" s="35">
        <f t="shared" si="7"/>
      </c>
      <c r="O118" s="150"/>
      <c r="P118" s="150"/>
      <c r="Q118" s="36">
        <f t="shared" si="8"/>
      </c>
      <c r="R118" s="34"/>
      <c r="S118" s="28"/>
      <c r="T118" s="84"/>
      <c r="U118" s="85"/>
      <c r="V118" s="29"/>
      <c r="W118" s="86"/>
      <c r="X118" s="83"/>
      <c r="Y118" s="86"/>
      <c r="Z118" s="87"/>
      <c r="AA118" s="88"/>
      <c r="AB118" s="89"/>
      <c r="AC118" s="21"/>
      <c r="AD118" s="21"/>
      <c r="AE118" s="21"/>
      <c r="AF118" s="21"/>
      <c r="AG118" s="138">
        <f>IF($B118&lt;&gt;"",IF(_XLL.NO.SEMAINE($B118-1)/2=ROUND((_XLL.NO.SEMAINE($B118-1))/2,0),2,1),IF(_XLL.NO.SEMAINE($B116-1)/2=ROUND((_XLL.NO.SEMAINE($B116-1))/2,0),2,1))</f>
        <v>2</v>
      </c>
    </row>
    <row r="119" spans="1:33" ht="12.75" customHeight="1">
      <c r="A119" s="156"/>
      <c r="B119" s="6">
        <f>IF(B116&lt;&gt;"",B116+1,"")</f>
        <v>45403</v>
      </c>
      <c r="C119" s="120" t="s">
        <v>118</v>
      </c>
      <c r="D119" s="107" t="s">
        <v>118</v>
      </c>
      <c r="E119" s="107" t="s">
        <v>118</v>
      </c>
      <c r="F119" s="107" t="s">
        <v>118</v>
      </c>
      <c r="G119" s="107" t="s">
        <v>118</v>
      </c>
      <c r="H119" s="107" t="s">
        <v>118</v>
      </c>
      <c r="I119" s="123"/>
      <c r="J119" s="81"/>
      <c r="K119" s="81"/>
      <c r="L119" s="21"/>
      <c r="M119" s="82"/>
      <c r="N119" s="35">
        <f t="shared" si="7"/>
      </c>
      <c r="O119" s="150"/>
      <c r="P119" s="150"/>
      <c r="Q119" s="36">
        <f t="shared" si="8"/>
      </c>
      <c r="R119" s="34"/>
      <c r="S119" s="28"/>
      <c r="T119" s="84"/>
      <c r="U119" s="85"/>
      <c r="V119" s="29"/>
      <c r="W119" s="86"/>
      <c r="X119" s="83"/>
      <c r="Y119" s="86"/>
      <c r="Z119" s="87"/>
      <c r="AA119" s="88"/>
      <c r="AB119" s="89"/>
      <c r="AC119" s="21"/>
      <c r="AD119" s="21"/>
      <c r="AE119" s="21"/>
      <c r="AF119" s="21"/>
      <c r="AG119" s="138">
        <f>IF($B119&lt;&gt;"",IF(_XLL.NO.SEMAINE($B119-1)/2=ROUND((_XLL.NO.SEMAINE($B119-1))/2,0),2,1),IF(_XLL.NO.SEMAINE($B116-1)/2=ROUND((_XLL.NO.SEMAINE($B116-1))/2,0),2,1))</f>
        <v>2</v>
      </c>
    </row>
    <row r="120" spans="1:33" ht="15" customHeight="1">
      <c r="A120" s="154">
        <f>IF(B120&lt;&gt;"",_XLL.NO.SEMAINE(B120),"")</f>
        <v>17</v>
      </c>
      <c r="B120" s="6">
        <f t="shared" si="9"/>
        <v>45404</v>
      </c>
      <c r="C120" s="120" t="s">
        <v>118</v>
      </c>
      <c r="D120" s="107" t="s">
        <v>118</v>
      </c>
      <c r="E120" s="107" t="s">
        <v>118</v>
      </c>
      <c r="F120" s="107" t="s">
        <v>118</v>
      </c>
      <c r="G120" s="107" t="s">
        <v>118</v>
      </c>
      <c r="H120" s="107" t="s">
        <v>118</v>
      </c>
      <c r="I120" s="122"/>
      <c r="J120" s="20"/>
      <c r="K120" s="20"/>
      <c r="L120" s="21"/>
      <c r="M120" s="22"/>
      <c r="N120" s="35">
        <f t="shared" si="7"/>
      </c>
      <c r="O120" s="24"/>
      <c r="P120" s="24"/>
      <c r="Q120" s="36">
        <f t="shared" si="8"/>
      </c>
      <c r="R120" s="34"/>
      <c r="S120" s="23"/>
      <c r="T120" s="24"/>
      <c r="U120" s="25"/>
      <c r="V120" s="26"/>
      <c r="W120" s="23"/>
      <c r="X120" s="27"/>
      <c r="Y120" s="28"/>
      <c r="Z120" s="29"/>
      <c r="AA120" s="30"/>
      <c r="AB120" s="42"/>
      <c r="AC120" s="21"/>
      <c r="AD120" s="21"/>
      <c r="AE120" s="21"/>
      <c r="AF120" s="21"/>
      <c r="AG120" s="138">
        <f t="shared" si="11"/>
        <v>1</v>
      </c>
    </row>
    <row r="121" spans="1:33" ht="12.75">
      <c r="A121" s="155"/>
      <c r="B121" s="6">
        <f t="shared" si="9"/>
        <v>45405</v>
      </c>
      <c r="C121" s="120" t="s">
        <v>118</v>
      </c>
      <c r="D121" s="107" t="s">
        <v>118</v>
      </c>
      <c r="E121" s="107" t="s">
        <v>118</v>
      </c>
      <c r="F121" s="107" t="s">
        <v>118</v>
      </c>
      <c r="G121" s="107" t="s">
        <v>118</v>
      </c>
      <c r="H121" s="107" t="s">
        <v>118</v>
      </c>
      <c r="I121" s="122"/>
      <c r="J121" s="20"/>
      <c r="K121" s="20"/>
      <c r="L121" s="21"/>
      <c r="M121" s="22"/>
      <c r="N121" s="35">
        <f t="shared" si="7"/>
      </c>
      <c r="O121" s="24"/>
      <c r="P121" s="24"/>
      <c r="Q121" s="36">
        <f t="shared" si="8"/>
      </c>
      <c r="R121" s="34"/>
      <c r="S121" s="23"/>
      <c r="T121" s="24"/>
      <c r="U121" s="25"/>
      <c r="V121" s="26"/>
      <c r="W121" s="23"/>
      <c r="X121" s="27"/>
      <c r="Y121" s="28"/>
      <c r="Z121" s="29"/>
      <c r="AA121" s="30"/>
      <c r="AB121" s="42"/>
      <c r="AC121" s="21"/>
      <c r="AD121" s="21"/>
      <c r="AE121" s="21"/>
      <c r="AF121" s="21"/>
      <c r="AG121" s="138">
        <f t="shared" si="11"/>
        <v>1</v>
      </c>
    </row>
    <row r="122" spans="1:33" ht="12.75">
      <c r="A122" s="155"/>
      <c r="B122" s="6">
        <f t="shared" si="9"/>
        <v>45406</v>
      </c>
      <c r="C122" s="129" t="s">
        <v>224</v>
      </c>
      <c r="D122" s="107" t="s">
        <v>377</v>
      </c>
      <c r="E122" s="133" t="s">
        <v>225</v>
      </c>
      <c r="F122" s="108" t="s">
        <v>378</v>
      </c>
      <c r="G122" s="129" t="s">
        <v>226</v>
      </c>
      <c r="H122" s="109" t="s">
        <v>379</v>
      </c>
      <c r="I122" s="122"/>
      <c r="J122" s="20"/>
      <c r="K122" s="20"/>
      <c r="L122" s="21"/>
      <c r="M122" s="22"/>
      <c r="N122" s="35">
        <f t="shared" si="7"/>
      </c>
      <c r="O122" s="24"/>
      <c r="P122" s="24"/>
      <c r="Q122" s="36">
        <f t="shared" si="8"/>
      </c>
      <c r="R122" s="34"/>
      <c r="S122" s="23"/>
      <c r="T122" s="24"/>
      <c r="U122" s="25"/>
      <c r="V122" s="26"/>
      <c r="W122" s="23"/>
      <c r="X122" s="27"/>
      <c r="Y122" s="28"/>
      <c r="Z122" s="29"/>
      <c r="AA122" s="30"/>
      <c r="AB122" s="42"/>
      <c r="AC122" s="21"/>
      <c r="AD122" s="21"/>
      <c r="AE122" s="21"/>
      <c r="AF122" s="21"/>
      <c r="AG122" s="138">
        <f t="shared" si="11"/>
        <v>1</v>
      </c>
    </row>
    <row r="123" spans="1:33" ht="12.75">
      <c r="A123" s="155"/>
      <c r="B123" s="6">
        <f t="shared" si="9"/>
        <v>45407</v>
      </c>
      <c r="C123" s="120" t="s">
        <v>118</v>
      </c>
      <c r="D123" s="107" t="s">
        <v>118</v>
      </c>
      <c r="E123" s="107" t="s">
        <v>118</v>
      </c>
      <c r="F123" s="107" t="s">
        <v>118</v>
      </c>
      <c r="G123" s="107" t="s">
        <v>118</v>
      </c>
      <c r="H123" s="107" t="s">
        <v>118</v>
      </c>
      <c r="I123" s="122"/>
      <c r="J123" s="20"/>
      <c r="K123" s="20"/>
      <c r="L123" s="21"/>
      <c r="M123" s="22"/>
      <c r="N123" s="35">
        <f t="shared" si="7"/>
      </c>
      <c r="O123" s="24"/>
      <c r="P123" s="24"/>
      <c r="Q123" s="36">
        <f t="shared" si="8"/>
      </c>
      <c r="R123" s="34"/>
      <c r="S123" s="23"/>
      <c r="T123" s="24"/>
      <c r="U123" s="25"/>
      <c r="V123" s="26"/>
      <c r="W123" s="23"/>
      <c r="X123" s="27"/>
      <c r="Y123" s="28"/>
      <c r="Z123" s="29"/>
      <c r="AA123" s="30"/>
      <c r="AB123" s="42"/>
      <c r="AC123" s="21"/>
      <c r="AD123" s="21"/>
      <c r="AE123" s="21"/>
      <c r="AF123" s="21"/>
      <c r="AG123" s="138">
        <f t="shared" si="11"/>
        <v>1</v>
      </c>
    </row>
    <row r="124" spans="1:33" ht="12.75">
      <c r="A124" s="155"/>
      <c r="B124" s="6">
        <f t="shared" si="9"/>
        <v>45408</v>
      </c>
      <c r="C124" s="120" t="s">
        <v>118</v>
      </c>
      <c r="D124" s="107" t="s">
        <v>118</v>
      </c>
      <c r="E124" s="107" t="s">
        <v>118</v>
      </c>
      <c r="F124" s="107" t="s">
        <v>118</v>
      </c>
      <c r="G124" s="107" t="s">
        <v>118</v>
      </c>
      <c r="H124" s="107" t="s">
        <v>118</v>
      </c>
      <c r="I124" s="123"/>
      <c r="J124" s="81"/>
      <c r="K124" s="81"/>
      <c r="L124" s="21"/>
      <c r="M124" s="82"/>
      <c r="N124" s="35">
        <f t="shared" si="7"/>
      </c>
      <c r="O124" s="150"/>
      <c r="P124" s="150"/>
      <c r="Q124" s="36">
        <f t="shared" si="8"/>
      </c>
      <c r="R124" s="34"/>
      <c r="S124" s="28"/>
      <c r="T124" s="84"/>
      <c r="U124" s="85"/>
      <c r="V124" s="29"/>
      <c r="W124" s="86"/>
      <c r="X124" s="83"/>
      <c r="Y124" s="86"/>
      <c r="Z124" s="87"/>
      <c r="AA124" s="88"/>
      <c r="AB124" s="89"/>
      <c r="AC124" s="21"/>
      <c r="AD124" s="21"/>
      <c r="AE124" s="21"/>
      <c r="AF124" s="21"/>
      <c r="AG124" s="138">
        <f t="shared" si="11"/>
        <v>1</v>
      </c>
    </row>
    <row r="125" spans="1:33" ht="12.75">
      <c r="A125" s="155"/>
      <c r="B125" s="162">
        <f t="shared" si="9"/>
        <v>45409</v>
      </c>
      <c r="C125" s="129" t="s">
        <v>227</v>
      </c>
      <c r="D125" s="107" t="s">
        <v>380</v>
      </c>
      <c r="E125" s="133" t="s">
        <v>228</v>
      </c>
      <c r="F125" s="108" t="s">
        <v>366</v>
      </c>
      <c r="G125" s="129" t="s">
        <v>229</v>
      </c>
      <c r="H125" s="108" t="s">
        <v>381</v>
      </c>
      <c r="I125" s="123"/>
      <c r="J125" s="81"/>
      <c r="K125" s="81"/>
      <c r="L125" s="21"/>
      <c r="M125" s="82"/>
      <c r="N125" s="35">
        <f t="shared" si="7"/>
      </c>
      <c r="O125" s="150"/>
      <c r="P125" s="150"/>
      <c r="Q125" s="36">
        <f t="shared" si="8"/>
      </c>
      <c r="R125" s="34"/>
      <c r="S125" s="28"/>
      <c r="T125" s="84"/>
      <c r="U125" s="85"/>
      <c r="V125" s="29"/>
      <c r="W125" s="86"/>
      <c r="X125" s="83"/>
      <c r="Y125" s="86"/>
      <c r="Z125" s="87"/>
      <c r="AA125" s="88"/>
      <c r="AB125" s="89"/>
      <c r="AC125" s="21"/>
      <c r="AD125" s="21"/>
      <c r="AE125" s="21"/>
      <c r="AF125" s="21"/>
      <c r="AG125" s="138">
        <f t="shared" si="11"/>
        <v>1</v>
      </c>
    </row>
    <row r="126" spans="1:33" ht="12.75">
      <c r="A126" s="155"/>
      <c r="B126" s="164"/>
      <c r="C126" s="160" t="s">
        <v>599</v>
      </c>
      <c r="D126" s="160"/>
      <c r="E126" s="160"/>
      <c r="F126" s="160"/>
      <c r="G126" s="160"/>
      <c r="H126" s="161"/>
      <c r="I126" s="123"/>
      <c r="J126" s="81"/>
      <c r="K126" s="81"/>
      <c r="L126" s="21"/>
      <c r="M126" s="82"/>
      <c r="N126" s="35">
        <f t="shared" si="7"/>
      </c>
      <c r="O126" s="150"/>
      <c r="P126" s="150"/>
      <c r="Q126" s="36">
        <f t="shared" si="8"/>
      </c>
      <c r="R126" s="34"/>
      <c r="S126" s="28"/>
      <c r="T126" s="84"/>
      <c r="U126" s="85"/>
      <c r="V126" s="29"/>
      <c r="W126" s="86"/>
      <c r="X126" s="83"/>
      <c r="Y126" s="86"/>
      <c r="Z126" s="87"/>
      <c r="AA126" s="88"/>
      <c r="AB126" s="89"/>
      <c r="AC126" s="21"/>
      <c r="AD126" s="21"/>
      <c r="AE126" s="21"/>
      <c r="AF126" s="21"/>
      <c r="AG126" s="138">
        <f t="shared" si="11"/>
        <v>1</v>
      </c>
    </row>
    <row r="127" spans="1:33" ht="12.75" customHeight="1">
      <c r="A127" s="156"/>
      <c r="B127" s="6">
        <f>IF(B125&lt;&gt;"",B125+1,"")</f>
        <v>45410</v>
      </c>
      <c r="C127" s="157" t="s">
        <v>600</v>
      </c>
      <c r="D127" s="158"/>
      <c r="E127" s="158"/>
      <c r="F127" s="158"/>
      <c r="G127" s="158"/>
      <c r="H127" s="159"/>
      <c r="I127" s="123"/>
      <c r="J127" s="81"/>
      <c r="K127" s="81"/>
      <c r="L127" s="21"/>
      <c r="M127" s="82"/>
      <c r="N127" s="35">
        <f t="shared" si="7"/>
      </c>
      <c r="O127" s="150"/>
      <c r="P127" s="150"/>
      <c r="Q127" s="36">
        <f t="shared" si="8"/>
      </c>
      <c r="R127" s="34"/>
      <c r="S127" s="28"/>
      <c r="T127" s="84"/>
      <c r="U127" s="85"/>
      <c r="V127" s="29"/>
      <c r="W127" s="86"/>
      <c r="X127" s="83"/>
      <c r="Y127" s="86"/>
      <c r="Z127" s="87"/>
      <c r="AA127" s="88"/>
      <c r="AB127" s="89"/>
      <c r="AC127" s="21"/>
      <c r="AD127" s="21"/>
      <c r="AE127" s="21"/>
      <c r="AF127" s="21"/>
      <c r="AG127" s="138">
        <f>IF($B127&lt;&gt;"",IF(_XLL.NO.SEMAINE($B127-1)/2=ROUND((_XLL.NO.SEMAINE($B127-1))/2,0),2,1),IF(_XLL.NO.SEMAINE($B125-1)/2=ROUND((_XLL.NO.SEMAINE($B125-1))/2,0),2,1))</f>
        <v>1</v>
      </c>
    </row>
    <row r="128" spans="1:33" ht="15" customHeight="1">
      <c r="A128" s="154">
        <f>IF(B128&lt;&gt;"",_XLL.NO.SEMAINE(B128),"")</f>
        <v>18</v>
      </c>
      <c r="B128" s="6">
        <f t="shared" si="9"/>
        <v>45411</v>
      </c>
      <c r="C128" s="120" t="s">
        <v>118</v>
      </c>
      <c r="D128" s="107" t="s">
        <v>118</v>
      </c>
      <c r="E128" s="107" t="s">
        <v>118</v>
      </c>
      <c r="F128" s="107" t="s">
        <v>118</v>
      </c>
      <c r="G128" s="107" t="s">
        <v>118</v>
      </c>
      <c r="H128" s="107" t="s">
        <v>118</v>
      </c>
      <c r="I128" s="123"/>
      <c r="J128" s="81"/>
      <c r="K128" s="81"/>
      <c r="L128" s="21"/>
      <c r="M128" s="82"/>
      <c r="N128" s="35">
        <f t="shared" si="7"/>
      </c>
      <c r="O128" s="150"/>
      <c r="P128" s="150"/>
      <c r="Q128" s="36">
        <f t="shared" si="8"/>
      </c>
      <c r="R128" s="34"/>
      <c r="S128" s="28"/>
      <c r="T128" s="84"/>
      <c r="U128" s="85"/>
      <c r="V128" s="29"/>
      <c r="W128" s="86"/>
      <c r="X128" s="83"/>
      <c r="Y128" s="86"/>
      <c r="Z128" s="87"/>
      <c r="AA128" s="88"/>
      <c r="AB128" s="89"/>
      <c r="AC128" s="21"/>
      <c r="AD128" s="21"/>
      <c r="AE128" s="21"/>
      <c r="AF128" s="21"/>
      <c r="AG128" s="138">
        <f t="shared" si="11"/>
        <v>2</v>
      </c>
    </row>
    <row r="129" spans="1:33" ht="12.75">
      <c r="A129" s="155"/>
      <c r="B129" s="6">
        <f t="shared" si="9"/>
        <v>45412</v>
      </c>
      <c r="C129" s="120" t="s">
        <v>118</v>
      </c>
      <c r="D129" s="107" t="s">
        <v>118</v>
      </c>
      <c r="E129" s="107" t="s">
        <v>118</v>
      </c>
      <c r="F129" s="107" t="s">
        <v>118</v>
      </c>
      <c r="G129" s="107" t="s">
        <v>118</v>
      </c>
      <c r="H129" s="107" t="s">
        <v>118</v>
      </c>
      <c r="I129" s="123"/>
      <c r="J129" s="81"/>
      <c r="K129" s="81"/>
      <c r="L129" s="21"/>
      <c r="M129" s="82"/>
      <c r="N129" s="35">
        <f t="shared" si="7"/>
      </c>
      <c r="O129" s="150"/>
      <c r="P129" s="150"/>
      <c r="Q129" s="36">
        <f t="shared" si="8"/>
      </c>
      <c r="R129" s="34"/>
      <c r="S129" s="28"/>
      <c r="T129" s="84"/>
      <c r="U129" s="85"/>
      <c r="V129" s="29"/>
      <c r="W129" s="86"/>
      <c r="X129" s="83"/>
      <c r="Y129" s="86"/>
      <c r="Z129" s="87"/>
      <c r="AA129" s="88"/>
      <c r="AB129" s="89"/>
      <c r="AC129" s="21"/>
      <c r="AD129" s="21"/>
      <c r="AE129" s="21"/>
      <c r="AF129" s="21"/>
      <c r="AG129" s="138">
        <f t="shared" si="11"/>
        <v>2</v>
      </c>
    </row>
    <row r="130" spans="1:33" ht="12.75">
      <c r="A130" s="155"/>
      <c r="B130" s="162">
        <f t="shared" si="9"/>
        <v>45413</v>
      </c>
      <c r="C130" s="133" t="s">
        <v>230</v>
      </c>
      <c r="D130" s="107" t="s">
        <v>382</v>
      </c>
      <c r="E130" s="133" t="s">
        <v>231</v>
      </c>
      <c r="F130" s="108" t="s">
        <v>383</v>
      </c>
      <c r="G130" s="133" t="s">
        <v>232</v>
      </c>
      <c r="H130" s="109" t="s">
        <v>384</v>
      </c>
      <c r="I130" s="123"/>
      <c r="J130" s="81"/>
      <c r="K130" s="81"/>
      <c r="L130" s="21"/>
      <c r="M130" s="82"/>
      <c r="N130" s="35">
        <f t="shared" si="7"/>
      </c>
      <c r="O130" s="150"/>
      <c r="P130" s="150"/>
      <c r="Q130" s="36">
        <f t="shared" si="8"/>
      </c>
      <c r="R130" s="34"/>
      <c r="S130" s="28"/>
      <c r="T130" s="84"/>
      <c r="U130" s="85"/>
      <c r="V130" s="29"/>
      <c r="W130" s="86"/>
      <c r="X130" s="83"/>
      <c r="Y130" s="86"/>
      <c r="Z130" s="87"/>
      <c r="AA130" s="88"/>
      <c r="AB130" s="89"/>
      <c r="AC130" s="21"/>
      <c r="AD130" s="21"/>
      <c r="AE130" s="21"/>
      <c r="AF130" s="21"/>
      <c r="AG130" s="138">
        <f t="shared" si="11"/>
        <v>2</v>
      </c>
    </row>
    <row r="131" spans="1:33" ht="12.75">
      <c r="A131" s="155"/>
      <c r="B131" s="164"/>
      <c r="C131" s="199" t="s">
        <v>601</v>
      </c>
      <c r="D131" s="199"/>
      <c r="E131" s="199"/>
      <c r="F131" s="199"/>
      <c r="G131" s="199"/>
      <c r="H131" s="199"/>
      <c r="I131" s="123"/>
      <c r="J131" s="81"/>
      <c r="K131" s="81"/>
      <c r="L131" s="21"/>
      <c r="M131" s="82"/>
      <c r="N131" s="35">
        <f t="shared" si="7"/>
      </c>
      <c r="O131" s="150"/>
      <c r="P131" s="150"/>
      <c r="Q131" s="36">
        <f t="shared" si="8"/>
      </c>
      <c r="R131" s="34"/>
      <c r="S131" s="28"/>
      <c r="T131" s="84"/>
      <c r="U131" s="85"/>
      <c r="V131" s="29"/>
      <c r="W131" s="86"/>
      <c r="X131" s="83"/>
      <c r="Y131" s="86"/>
      <c r="Z131" s="87"/>
      <c r="AA131" s="88"/>
      <c r="AB131" s="89"/>
      <c r="AC131" s="21"/>
      <c r="AD131" s="21"/>
      <c r="AE131" s="21"/>
      <c r="AF131" s="21"/>
      <c r="AG131" s="138">
        <f t="shared" si="11"/>
        <v>2</v>
      </c>
    </row>
    <row r="132" spans="1:33" ht="12.75">
      <c r="A132" s="155"/>
      <c r="B132" s="6">
        <f>IF(B130&lt;&gt;"",B130+1,"")</f>
        <v>45414</v>
      </c>
      <c r="C132" s="120" t="s">
        <v>118</v>
      </c>
      <c r="D132" s="107" t="s">
        <v>118</v>
      </c>
      <c r="E132" s="107" t="s">
        <v>118</v>
      </c>
      <c r="F132" s="107" t="s">
        <v>118</v>
      </c>
      <c r="G132" s="107" t="s">
        <v>118</v>
      </c>
      <c r="H132" s="107" t="s">
        <v>118</v>
      </c>
      <c r="I132" s="123"/>
      <c r="J132" s="81"/>
      <c r="K132" s="81"/>
      <c r="L132" s="21"/>
      <c r="M132" s="82"/>
      <c r="N132" s="35">
        <f t="shared" si="7"/>
      </c>
      <c r="O132" s="150"/>
      <c r="P132" s="150"/>
      <c r="Q132" s="36">
        <f t="shared" si="8"/>
      </c>
      <c r="R132" s="34"/>
      <c r="S132" s="28"/>
      <c r="T132" s="84"/>
      <c r="U132" s="85"/>
      <c r="V132" s="29"/>
      <c r="W132" s="86"/>
      <c r="X132" s="83"/>
      <c r="Y132" s="86"/>
      <c r="Z132" s="87"/>
      <c r="AA132" s="88"/>
      <c r="AB132" s="89"/>
      <c r="AC132" s="21"/>
      <c r="AD132" s="21"/>
      <c r="AE132" s="21"/>
      <c r="AF132" s="21"/>
      <c r="AG132" s="138">
        <f>IF($B132&lt;&gt;"",IF(_XLL.NO.SEMAINE($B132-1)/2=ROUND((_XLL.NO.SEMAINE($B132-1))/2,0),2,1),IF(_XLL.NO.SEMAINE($B130-1)/2=ROUND((_XLL.NO.SEMAINE($B130-1))/2,0),2,1))</f>
        <v>2</v>
      </c>
    </row>
    <row r="133" spans="1:33" ht="12.75">
      <c r="A133" s="155"/>
      <c r="B133" s="6">
        <f t="shared" si="9"/>
        <v>45415</v>
      </c>
      <c r="C133" s="120" t="s">
        <v>118</v>
      </c>
      <c r="D133" s="107" t="s">
        <v>118</v>
      </c>
      <c r="E133" s="107" t="s">
        <v>118</v>
      </c>
      <c r="F133" s="107" t="s">
        <v>118</v>
      </c>
      <c r="G133" s="107" t="s">
        <v>118</v>
      </c>
      <c r="H133" s="107" t="s">
        <v>118</v>
      </c>
      <c r="I133" s="123"/>
      <c r="J133" s="81"/>
      <c r="K133" s="81"/>
      <c r="L133" s="21"/>
      <c r="M133" s="82"/>
      <c r="N133" s="35">
        <f aca="true" t="shared" si="12" ref="N133:N196">IF(S133+T133+U133+V133&lt;&gt;0,S133+T133+U133+V133,"")</f>
      </c>
      <c r="O133" s="150"/>
      <c r="P133" s="150"/>
      <c r="Q133" s="36">
        <f aca="true" t="shared" si="13" ref="Q133:Q196">IF(R133="Oui",IF(S133+T133+U133+V133&lt;&gt;0,S133+T133+U133+V133,""),"")</f>
      </c>
      <c r="R133" s="34"/>
      <c r="S133" s="28"/>
      <c r="T133" s="84"/>
      <c r="U133" s="85"/>
      <c r="V133" s="29"/>
      <c r="W133" s="86"/>
      <c r="X133" s="83"/>
      <c r="Y133" s="86"/>
      <c r="Z133" s="87"/>
      <c r="AA133" s="88"/>
      <c r="AB133" s="89"/>
      <c r="AC133" s="21"/>
      <c r="AD133" s="21"/>
      <c r="AE133" s="21"/>
      <c r="AF133" s="21"/>
      <c r="AG133" s="138">
        <f t="shared" si="11"/>
        <v>2</v>
      </c>
    </row>
    <row r="134" spans="1:33" ht="12.75">
      <c r="A134" s="155"/>
      <c r="B134" s="162">
        <f t="shared" si="9"/>
        <v>45416</v>
      </c>
      <c r="C134" s="129" t="s">
        <v>233</v>
      </c>
      <c r="D134" s="139" t="s">
        <v>385</v>
      </c>
      <c r="E134" s="140" t="s">
        <v>234</v>
      </c>
      <c r="F134" s="141" t="s">
        <v>386</v>
      </c>
      <c r="G134" s="129" t="s">
        <v>235</v>
      </c>
      <c r="H134" s="142" t="s">
        <v>387</v>
      </c>
      <c r="I134" s="123"/>
      <c r="J134" s="81"/>
      <c r="K134" s="81"/>
      <c r="L134" s="21"/>
      <c r="M134" s="82"/>
      <c r="N134" s="35">
        <f t="shared" si="12"/>
      </c>
      <c r="O134" s="150"/>
      <c r="P134" s="150"/>
      <c r="Q134" s="36">
        <f t="shared" si="13"/>
      </c>
      <c r="R134" s="34"/>
      <c r="S134" s="28"/>
      <c r="T134" s="84"/>
      <c r="U134" s="85"/>
      <c r="V134" s="29"/>
      <c r="W134" s="86"/>
      <c r="X134" s="83"/>
      <c r="Y134" s="86"/>
      <c r="Z134" s="87"/>
      <c r="AA134" s="88"/>
      <c r="AB134" s="89"/>
      <c r="AC134" s="21"/>
      <c r="AD134" s="21"/>
      <c r="AE134" s="21"/>
      <c r="AF134" s="21"/>
      <c r="AG134" s="138">
        <f t="shared" si="11"/>
        <v>2</v>
      </c>
    </row>
    <row r="135" spans="1:33" ht="12.75">
      <c r="A135" s="155"/>
      <c r="B135" s="164"/>
      <c r="C135" s="199" t="s">
        <v>602</v>
      </c>
      <c r="D135" s="199"/>
      <c r="E135" s="199"/>
      <c r="F135" s="199"/>
      <c r="G135" s="199"/>
      <c r="H135" s="199"/>
      <c r="I135" s="123"/>
      <c r="J135" s="81"/>
      <c r="K135" s="81"/>
      <c r="L135" s="21"/>
      <c r="M135" s="82"/>
      <c r="N135" s="35">
        <f t="shared" si="12"/>
      </c>
      <c r="O135" s="150"/>
      <c r="P135" s="150"/>
      <c r="Q135" s="36">
        <f t="shared" si="13"/>
      </c>
      <c r="R135" s="34"/>
      <c r="S135" s="28"/>
      <c r="T135" s="84"/>
      <c r="U135" s="85"/>
      <c r="V135" s="29"/>
      <c r="W135" s="86"/>
      <c r="X135" s="83"/>
      <c r="Y135" s="86"/>
      <c r="Z135" s="87"/>
      <c r="AA135" s="88"/>
      <c r="AB135" s="89"/>
      <c r="AC135" s="21"/>
      <c r="AD135" s="21"/>
      <c r="AE135" s="21"/>
      <c r="AF135" s="21"/>
      <c r="AG135" s="138">
        <f t="shared" si="11"/>
        <v>2</v>
      </c>
    </row>
    <row r="136" spans="1:33" ht="12.75" customHeight="1">
      <c r="A136" s="156"/>
      <c r="B136" s="6">
        <f>IF(B134&lt;&gt;"",B134+1,"")</f>
        <v>45417</v>
      </c>
      <c r="C136" s="124" t="s">
        <v>118</v>
      </c>
      <c r="D136" s="107" t="s">
        <v>118</v>
      </c>
      <c r="E136" s="108" t="s">
        <v>118</v>
      </c>
      <c r="F136" s="108" t="s">
        <v>118</v>
      </c>
      <c r="G136" s="108" t="s">
        <v>118</v>
      </c>
      <c r="H136" s="109" t="s">
        <v>118</v>
      </c>
      <c r="I136" s="123"/>
      <c r="J136" s="81"/>
      <c r="K136" s="81"/>
      <c r="L136" s="21"/>
      <c r="M136" s="82"/>
      <c r="N136" s="35">
        <f t="shared" si="12"/>
      </c>
      <c r="O136" s="150"/>
      <c r="P136" s="150"/>
      <c r="Q136" s="36">
        <f t="shared" si="13"/>
      </c>
      <c r="R136" s="34"/>
      <c r="S136" s="28"/>
      <c r="T136" s="84"/>
      <c r="U136" s="85"/>
      <c r="V136" s="29"/>
      <c r="W136" s="86"/>
      <c r="X136" s="83"/>
      <c r="Y136" s="86"/>
      <c r="Z136" s="87"/>
      <c r="AA136" s="88"/>
      <c r="AB136" s="89"/>
      <c r="AC136" s="21"/>
      <c r="AD136" s="21"/>
      <c r="AE136" s="21"/>
      <c r="AF136" s="21"/>
      <c r="AG136" s="138">
        <f>IF($B136&lt;&gt;"",IF(_XLL.NO.SEMAINE($B136-1)/2=ROUND((_XLL.NO.SEMAINE($B136-1))/2,0),2,1),IF(_XLL.NO.SEMAINE($B134-1)/2=ROUND((_XLL.NO.SEMAINE($B134-1))/2,0),2,1))</f>
        <v>2</v>
      </c>
    </row>
    <row r="137" spans="1:33" ht="15" customHeight="1">
      <c r="A137" s="154">
        <f>IF(B137&lt;&gt;"",_XLL.NO.SEMAINE(B137),"")</f>
        <v>19</v>
      </c>
      <c r="B137" s="6">
        <f t="shared" si="9"/>
        <v>45418</v>
      </c>
      <c r="C137" s="124" t="s">
        <v>118</v>
      </c>
      <c r="D137" s="107" t="s">
        <v>118</v>
      </c>
      <c r="E137" s="107" t="s">
        <v>118</v>
      </c>
      <c r="F137" s="107" t="s">
        <v>118</v>
      </c>
      <c r="G137" s="107" t="s">
        <v>118</v>
      </c>
      <c r="H137" s="109" t="s">
        <v>118</v>
      </c>
      <c r="I137" s="122"/>
      <c r="J137" s="20"/>
      <c r="K137" s="20"/>
      <c r="L137" s="21"/>
      <c r="M137" s="22"/>
      <c r="N137" s="35">
        <f t="shared" si="12"/>
      </c>
      <c r="O137" s="24"/>
      <c r="P137" s="24"/>
      <c r="Q137" s="36">
        <f t="shared" si="13"/>
      </c>
      <c r="R137" s="34"/>
      <c r="S137" s="23"/>
      <c r="T137" s="24"/>
      <c r="U137" s="25"/>
      <c r="V137" s="26"/>
      <c r="W137" s="23"/>
      <c r="X137" s="27"/>
      <c r="Y137" s="28"/>
      <c r="Z137" s="29"/>
      <c r="AA137" s="30"/>
      <c r="AB137" s="42"/>
      <c r="AC137" s="21"/>
      <c r="AD137" s="21"/>
      <c r="AE137" s="21"/>
      <c r="AF137" s="21"/>
      <c r="AG137" s="138">
        <f t="shared" si="11"/>
        <v>1</v>
      </c>
    </row>
    <row r="138" spans="1:33" ht="12.75">
      <c r="A138" s="155"/>
      <c r="B138" s="6">
        <f t="shared" si="9"/>
        <v>45419</v>
      </c>
      <c r="C138" s="120" t="s">
        <v>118</v>
      </c>
      <c r="D138" s="107" t="s">
        <v>118</v>
      </c>
      <c r="E138" s="107" t="s">
        <v>118</v>
      </c>
      <c r="F138" s="107" t="s">
        <v>118</v>
      </c>
      <c r="G138" s="107" t="s">
        <v>118</v>
      </c>
      <c r="H138" s="107" t="s">
        <v>118</v>
      </c>
      <c r="I138" s="122"/>
      <c r="J138" s="20"/>
      <c r="K138" s="20"/>
      <c r="L138" s="21"/>
      <c r="M138" s="22"/>
      <c r="N138" s="35">
        <f t="shared" si="12"/>
      </c>
      <c r="O138" s="24"/>
      <c r="P138" s="24"/>
      <c r="Q138" s="36">
        <f t="shared" si="13"/>
      </c>
      <c r="R138" s="34"/>
      <c r="S138" s="23"/>
      <c r="T138" s="24"/>
      <c r="U138" s="25"/>
      <c r="V138" s="26"/>
      <c r="W138" s="23"/>
      <c r="X138" s="27"/>
      <c r="Y138" s="28"/>
      <c r="Z138" s="29"/>
      <c r="AA138" s="30"/>
      <c r="AB138" s="42"/>
      <c r="AC138" s="21"/>
      <c r="AD138" s="21"/>
      <c r="AE138" s="21"/>
      <c r="AF138" s="21"/>
      <c r="AG138" s="138">
        <f t="shared" si="11"/>
        <v>1</v>
      </c>
    </row>
    <row r="139" spans="1:33" ht="12.75">
      <c r="A139" s="155"/>
      <c r="B139" s="162">
        <f t="shared" si="9"/>
        <v>45420</v>
      </c>
      <c r="C139" s="129" t="s">
        <v>236</v>
      </c>
      <c r="D139" s="139" t="s">
        <v>388</v>
      </c>
      <c r="E139" s="140" t="s">
        <v>237</v>
      </c>
      <c r="F139" s="141" t="s">
        <v>389</v>
      </c>
      <c r="G139" s="129" t="s">
        <v>238</v>
      </c>
      <c r="H139" s="142" t="s">
        <v>390</v>
      </c>
      <c r="I139" s="122"/>
      <c r="J139" s="20"/>
      <c r="K139" s="20"/>
      <c r="L139" s="21"/>
      <c r="M139" s="22"/>
      <c r="N139" s="35">
        <f t="shared" si="12"/>
      </c>
      <c r="O139" s="24"/>
      <c r="P139" s="24"/>
      <c r="Q139" s="36">
        <f t="shared" si="13"/>
      </c>
      <c r="R139" s="34"/>
      <c r="S139" s="23"/>
      <c r="T139" s="24"/>
      <c r="U139" s="25"/>
      <c r="V139" s="26"/>
      <c r="W139" s="23"/>
      <c r="X139" s="27"/>
      <c r="Y139" s="28"/>
      <c r="Z139" s="29"/>
      <c r="AA139" s="30"/>
      <c r="AB139" s="42"/>
      <c r="AC139" s="21"/>
      <c r="AD139" s="21"/>
      <c r="AE139" s="21"/>
      <c r="AF139" s="21"/>
      <c r="AG139" s="138">
        <f t="shared" si="11"/>
        <v>1</v>
      </c>
    </row>
    <row r="140" spans="1:33" ht="12.75">
      <c r="A140" s="155"/>
      <c r="B140" s="164"/>
      <c r="C140" s="199" t="s">
        <v>603</v>
      </c>
      <c r="D140" s="199"/>
      <c r="E140" s="199"/>
      <c r="F140" s="199"/>
      <c r="G140" s="199"/>
      <c r="H140" s="199"/>
      <c r="I140" s="122"/>
      <c r="J140" s="20"/>
      <c r="K140" s="20"/>
      <c r="L140" s="21"/>
      <c r="M140" s="22"/>
      <c r="N140" s="35">
        <f t="shared" si="12"/>
      </c>
      <c r="O140" s="24"/>
      <c r="P140" s="24"/>
      <c r="Q140" s="36">
        <f t="shared" si="13"/>
      </c>
      <c r="R140" s="34"/>
      <c r="S140" s="23"/>
      <c r="T140" s="24"/>
      <c r="U140" s="25"/>
      <c r="V140" s="26"/>
      <c r="W140" s="23"/>
      <c r="X140" s="27"/>
      <c r="Y140" s="28"/>
      <c r="Z140" s="29"/>
      <c r="AA140" s="30"/>
      <c r="AB140" s="42"/>
      <c r="AC140" s="21"/>
      <c r="AD140" s="21"/>
      <c r="AE140" s="21"/>
      <c r="AF140" s="21"/>
      <c r="AG140" s="138">
        <f t="shared" si="11"/>
        <v>1</v>
      </c>
    </row>
    <row r="141" spans="1:33" ht="12.75">
      <c r="A141" s="155"/>
      <c r="B141" s="191">
        <f>IF(B139&lt;&gt;"",B139+1,"")</f>
        <v>45421</v>
      </c>
      <c r="C141" s="196" t="s">
        <v>604</v>
      </c>
      <c r="D141" s="197"/>
      <c r="E141" s="197"/>
      <c r="F141" s="197"/>
      <c r="G141" s="197"/>
      <c r="H141" s="198"/>
      <c r="I141" s="122"/>
      <c r="J141" s="20"/>
      <c r="K141" s="20"/>
      <c r="L141" s="21"/>
      <c r="M141" s="22"/>
      <c r="N141" s="35">
        <f t="shared" si="12"/>
      </c>
      <c r="O141" s="24"/>
      <c r="P141" s="24"/>
      <c r="Q141" s="36">
        <f t="shared" si="13"/>
      </c>
      <c r="R141" s="34"/>
      <c r="S141" s="23"/>
      <c r="T141" s="24"/>
      <c r="U141" s="25"/>
      <c r="V141" s="26"/>
      <c r="W141" s="23"/>
      <c r="X141" s="27"/>
      <c r="Y141" s="28"/>
      <c r="Z141" s="29"/>
      <c r="AA141" s="30"/>
      <c r="AB141" s="42"/>
      <c r="AC141" s="21"/>
      <c r="AD141" s="21"/>
      <c r="AE141" s="21"/>
      <c r="AF141" s="21"/>
      <c r="AG141" s="138">
        <f t="shared" si="11"/>
        <v>1</v>
      </c>
    </row>
    <row r="142" spans="1:33" ht="12.75">
      <c r="A142" s="155"/>
      <c r="B142" s="192"/>
      <c r="C142" s="157" t="s">
        <v>605</v>
      </c>
      <c r="D142" s="158"/>
      <c r="E142" s="158"/>
      <c r="F142" s="158"/>
      <c r="G142" s="158"/>
      <c r="H142" s="159"/>
      <c r="I142" s="143" t="s">
        <v>118</v>
      </c>
      <c r="J142" s="20" t="s">
        <v>118</v>
      </c>
      <c r="K142" s="20" t="s">
        <v>118</v>
      </c>
      <c r="L142" s="21" t="s">
        <v>118</v>
      </c>
      <c r="M142" s="22" t="s">
        <v>118</v>
      </c>
      <c r="N142" s="35">
        <f t="shared" si="12"/>
      </c>
      <c r="O142" s="24" t="s">
        <v>118</v>
      </c>
      <c r="P142" s="24"/>
      <c r="Q142" s="36">
        <f t="shared" si="13"/>
      </c>
      <c r="R142" s="34" t="s">
        <v>118</v>
      </c>
      <c r="S142" s="23"/>
      <c r="T142" s="24"/>
      <c r="U142" s="25"/>
      <c r="V142" s="26"/>
      <c r="W142" s="23" t="s">
        <v>118</v>
      </c>
      <c r="X142" s="27" t="s">
        <v>118</v>
      </c>
      <c r="Y142" s="28" t="s">
        <v>118</v>
      </c>
      <c r="Z142" s="29" t="s">
        <v>118</v>
      </c>
      <c r="AA142" s="30" t="s">
        <v>118</v>
      </c>
      <c r="AB142" s="42" t="s">
        <v>118</v>
      </c>
      <c r="AC142" s="21" t="s">
        <v>118</v>
      </c>
      <c r="AD142" s="21" t="s">
        <v>118</v>
      </c>
      <c r="AE142" s="21" t="s">
        <v>118</v>
      </c>
      <c r="AF142" s="21" t="s">
        <v>118</v>
      </c>
      <c r="AG142" s="138">
        <f t="shared" si="11"/>
        <v>1</v>
      </c>
    </row>
    <row r="143" spans="1:33" ht="12.75">
      <c r="A143" s="155"/>
      <c r="B143" s="6">
        <f>IF(B141&lt;&gt;"",B141+1,"")</f>
        <v>45422</v>
      </c>
      <c r="C143" s="144" t="s">
        <v>118</v>
      </c>
      <c r="D143" s="145" t="s">
        <v>118</v>
      </c>
      <c r="E143" s="145" t="s">
        <v>118</v>
      </c>
      <c r="F143" s="145" t="s">
        <v>118</v>
      </c>
      <c r="G143" s="145" t="s">
        <v>118</v>
      </c>
      <c r="H143" s="145" t="s">
        <v>118</v>
      </c>
      <c r="I143" s="123"/>
      <c r="J143" s="81"/>
      <c r="K143" s="81"/>
      <c r="L143" s="21"/>
      <c r="M143" s="82"/>
      <c r="N143" s="35">
        <f t="shared" si="12"/>
      </c>
      <c r="O143" s="150"/>
      <c r="P143" s="150"/>
      <c r="Q143" s="36">
        <f t="shared" si="13"/>
      </c>
      <c r="R143" s="34"/>
      <c r="S143" s="28"/>
      <c r="T143" s="84"/>
      <c r="U143" s="85"/>
      <c r="V143" s="29"/>
      <c r="W143" s="86"/>
      <c r="X143" s="83"/>
      <c r="Y143" s="86"/>
      <c r="Z143" s="87"/>
      <c r="AA143" s="88"/>
      <c r="AB143" s="89"/>
      <c r="AC143" s="21"/>
      <c r="AD143" s="21"/>
      <c r="AE143" s="21"/>
      <c r="AF143" s="21"/>
      <c r="AG143" s="138">
        <f t="shared" si="11"/>
        <v>1</v>
      </c>
    </row>
    <row r="144" spans="1:33" ht="12.75">
      <c r="A144" s="155"/>
      <c r="B144" s="6">
        <f aca="true" t="shared" si="14" ref="B144:B210">IF(B143&lt;&gt;"",B143+1,"")</f>
        <v>45423</v>
      </c>
      <c r="C144" s="129" t="s">
        <v>239</v>
      </c>
      <c r="D144" s="107" t="s">
        <v>391</v>
      </c>
      <c r="E144" s="133" t="s">
        <v>240</v>
      </c>
      <c r="F144" s="108" t="s">
        <v>392</v>
      </c>
      <c r="G144" s="129" t="s">
        <v>241</v>
      </c>
      <c r="H144" s="109" t="s">
        <v>393</v>
      </c>
      <c r="I144" s="123"/>
      <c r="J144" s="81"/>
      <c r="K144" s="81"/>
      <c r="L144" s="21"/>
      <c r="M144" s="82"/>
      <c r="N144" s="35">
        <f t="shared" si="12"/>
      </c>
      <c r="O144" s="150"/>
      <c r="P144" s="150"/>
      <c r="Q144" s="36">
        <f t="shared" si="13"/>
      </c>
      <c r="R144" s="34"/>
      <c r="S144" s="28"/>
      <c r="T144" s="84"/>
      <c r="U144" s="85"/>
      <c r="V144" s="29"/>
      <c r="W144" s="86"/>
      <c r="X144" s="83"/>
      <c r="Y144" s="86"/>
      <c r="Z144" s="87"/>
      <c r="AA144" s="88"/>
      <c r="AB144" s="89"/>
      <c r="AC144" s="21"/>
      <c r="AD144" s="21"/>
      <c r="AE144" s="21"/>
      <c r="AF144" s="21"/>
      <c r="AG144" s="138">
        <f t="shared" si="11"/>
        <v>1</v>
      </c>
    </row>
    <row r="145" spans="1:33" ht="12.75" customHeight="1">
      <c r="A145" s="156"/>
      <c r="B145" s="6">
        <f t="shared" si="14"/>
        <v>45424</v>
      </c>
      <c r="C145" s="120" t="s">
        <v>118</v>
      </c>
      <c r="D145" s="107" t="s">
        <v>118</v>
      </c>
      <c r="E145" s="107" t="s">
        <v>118</v>
      </c>
      <c r="F145" s="107" t="s">
        <v>118</v>
      </c>
      <c r="G145" s="107" t="s">
        <v>118</v>
      </c>
      <c r="H145" s="107" t="s">
        <v>118</v>
      </c>
      <c r="I145" s="123"/>
      <c r="J145" s="81"/>
      <c r="K145" s="81"/>
      <c r="L145" s="21"/>
      <c r="M145" s="82"/>
      <c r="N145" s="35">
        <f t="shared" si="12"/>
      </c>
      <c r="O145" s="150"/>
      <c r="P145" s="150"/>
      <c r="Q145" s="36">
        <f t="shared" si="13"/>
      </c>
      <c r="R145" s="34"/>
      <c r="S145" s="28"/>
      <c r="T145" s="84"/>
      <c r="U145" s="85"/>
      <c r="V145" s="29"/>
      <c r="W145" s="86"/>
      <c r="X145" s="83"/>
      <c r="Y145" s="86"/>
      <c r="Z145" s="87"/>
      <c r="AA145" s="88"/>
      <c r="AB145" s="89"/>
      <c r="AC145" s="21"/>
      <c r="AD145" s="21"/>
      <c r="AE145" s="21"/>
      <c r="AF145" s="21"/>
      <c r="AG145" s="138">
        <f t="shared" si="11"/>
        <v>1</v>
      </c>
    </row>
    <row r="146" spans="1:33" ht="15" customHeight="1">
      <c r="A146" s="167">
        <f>IF(B146&lt;&gt;"",_XLL.NO.SEMAINE(B146),"")</f>
        <v>20</v>
      </c>
      <c r="B146" s="6">
        <f t="shared" si="14"/>
        <v>45425</v>
      </c>
      <c r="C146" s="124" t="s">
        <v>118</v>
      </c>
      <c r="D146" s="107" t="s">
        <v>118</v>
      </c>
      <c r="E146" s="107" t="s">
        <v>118</v>
      </c>
      <c r="F146" s="107" t="s">
        <v>118</v>
      </c>
      <c r="G146" s="107" t="s">
        <v>118</v>
      </c>
      <c r="H146" s="109" t="s">
        <v>118</v>
      </c>
      <c r="I146" s="123"/>
      <c r="J146" s="81"/>
      <c r="K146" s="81"/>
      <c r="L146" s="21"/>
      <c r="M146" s="82"/>
      <c r="N146" s="35">
        <f t="shared" si="12"/>
      </c>
      <c r="O146" s="150"/>
      <c r="P146" s="150"/>
      <c r="Q146" s="36">
        <f t="shared" si="13"/>
      </c>
      <c r="R146" s="34"/>
      <c r="S146" s="28"/>
      <c r="T146" s="84"/>
      <c r="U146" s="85"/>
      <c r="V146" s="29"/>
      <c r="W146" s="86"/>
      <c r="X146" s="83"/>
      <c r="Y146" s="86"/>
      <c r="Z146" s="87"/>
      <c r="AA146" s="88"/>
      <c r="AB146" s="89"/>
      <c r="AC146" s="21"/>
      <c r="AD146" s="21"/>
      <c r="AE146" s="21"/>
      <c r="AF146" s="21"/>
      <c r="AG146" s="138">
        <f t="shared" si="11"/>
        <v>2</v>
      </c>
    </row>
    <row r="147" spans="1:33" ht="12.75">
      <c r="A147" s="168"/>
      <c r="B147" s="6">
        <f t="shared" si="14"/>
        <v>45426</v>
      </c>
      <c r="C147" s="120" t="s">
        <v>118</v>
      </c>
      <c r="D147" s="107" t="s">
        <v>118</v>
      </c>
      <c r="E147" s="107" t="s">
        <v>118</v>
      </c>
      <c r="F147" s="107" t="s">
        <v>118</v>
      </c>
      <c r="G147" s="107" t="s">
        <v>118</v>
      </c>
      <c r="H147" s="107" t="s">
        <v>118</v>
      </c>
      <c r="I147" s="123"/>
      <c r="J147" s="81"/>
      <c r="K147" s="81"/>
      <c r="L147" s="21"/>
      <c r="M147" s="82"/>
      <c r="N147" s="35">
        <f t="shared" si="12"/>
      </c>
      <c r="O147" s="150"/>
      <c r="P147" s="150"/>
      <c r="Q147" s="36">
        <f t="shared" si="13"/>
      </c>
      <c r="R147" s="34"/>
      <c r="S147" s="28"/>
      <c r="T147" s="84"/>
      <c r="U147" s="85"/>
      <c r="V147" s="29"/>
      <c r="W147" s="86"/>
      <c r="X147" s="83"/>
      <c r="Y147" s="86"/>
      <c r="Z147" s="87"/>
      <c r="AA147" s="88"/>
      <c r="AB147" s="89"/>
      <c r="AC147" s="21"/>
      <c r="AD147" s="21"/>
      <c r="AE147" s="21"/>
      <c r="AF147" s="21"/>
      <c r="AG147" s="138">
        <f t="shared" si="11"/>
        <v>2</v>
      </c>
    </row>
    <row r="148" spans="1:33" ht="12.75">
      <c r="A148" s="168"/>
      <c r="B148" s="6">
        <f t="shared" si="14"/>
        <v>45427</v>
      </c>
      <c r="C148" s="129" t="s">
        <v>242</v>
      </c>
      <c r="D148" s="107" t="s">
        <v>394</v>
      </c>
      <c r="E148" s="133" t="s">
        <v>243</v>
      </c>
      <c r="F148" s="108" t="s">
        <v>395</v>
      </c>
      <c r="G148" s="129" t="s">
        <v>244</v>
      </c>
      <c r="H148" s="109" t="s">
        <v>396</v>
      </c>
      <c r="I148" s="123"/>
      <c r="J148" s="81"/>
      <c r="K148" s="81"/>
      <c r="L148" s="21"/>
      <c r="M148" s="82"/>
      <c r="N148" s="35">
        <f t="shared" si="12"/>
      </c>
      <c r="O148" s="150"/>
      <c r="P148" s="150"/>
      <c r="Q148" s="36">
        <f t="shared" si="13"/>
      </c>
      <c r="R148" s="34"/>
      <c r="S148" s="28"/>
      <c r="T148" s="84"/>
      <c r="U148" s="85"/>
      <c r="V148" s="29"/>
      <c r="W148" s="86"/>
      <c r="X148" s="83"/>
      <c r="Y148" s="86"/>
      <c r="Z148" s="87"/>
      <c r="AA148" s="88"/>
      <c r="AB148" s="89"/>
      <c r="AC148" s="21"/>
      <c r="AD148" s="21"/>
      <c r="AE148" s="21"/>
      <c r="AF148" s="21"/>
      <c r="AG148" s="138">
        <f t="shared" si="11"/>
        <v>2</v>
      </c>
    </row>
    <row r="149" spans="1:33" ht="12.75">
      <c r="A149" s="168"/>
      <c r="B149" s="6">
        <f t="shared" si="14"/>
        <v>45428</v>
      </c>
      <c r="C149" s="120" t="s">
        <v>118</v>
      </c>
      <c r="D149" s="107" t="s">
        <v>118</v>
      </c>
      <c r="E149" s="107" t="s">
        <v>118</v>
      </c>
      <c r="F149" s="107" t="s">
        <v>118</v>
      </c>
      <c r="G149" s="107" t="s">
        <v>118</v>
      </c>
      <c r="H149" s="107" t="s">
        <v>118</v>
      </c>
      <c r="I149" s="123"/>
      <c r="J149" s="81"/>
      <c r="K149" s="81"/>
      <c r="L149" s="21"/>
      <c r="M149" s="82"/>
      <c r="N149" s="35">
        <f t="shared" si="12"/>
      </c>
      <c r="O149" s="150"/>
      <c r="P149" s="150"/>
      <c r="Q149" s="36">
        <f t="shared" si="13"/>
      </c>
      <c r="R149" s="34"/>
      <c r="S149" s="28"/>
      <c r="T149" s="84"/>
      <c r="U149" s="85"/>
      <c r="V149" s="29"/>
      <c r="W149" s="86"/>
      <c r="X149" s="83"/>
      <c r="Y149" s="86"/>
      <c r="Z149" s="87"/>
      <c r="AA149" s="88"/>
      <c r="AB149" s="89"/>
      <c r="AC149" s="21"/>
      <c r="AD149" s="21"/>
      <c r="AE149" s="21"/>
      <c r="AF149" s="21"/>
      <c r="AG149" s="138">
        <f t="shared" si="11"/>
        <v>2</v>
      </c>
    </row>
    <row r="150" spans="1:33" ht="12.75">
      <c r="A150" s="168"/>
      <c r="B150" s="6">
        <f t="shared" si="14"/>
        <v>45429</v>
      </c>
      <c r="C150" s="120" t="s">
        <v>118</v>
      </c>
      <c r="D150" s="107" t="s">
        <v>118</v>
      </c>
      <c r="E150" s="107" t="s">
        <v>118</v>
      </c>
      <c r="F150" s="107" t="s">
        <v>118</v>
      </c>
      <c r="G150" s="107" t="s">
        <v>118</v>
      </c>
      <c r="H150" s="107" t="s">
        <v>118</v>
      </c>
      <c r="I150" s="123"/>
      <c r="J150" s="81"/>
      <c r="K150" s="81"/>
      <c r="L150" s="21"/>
      <c r="M150" s="82"/>
      <c r="N150" s="35">
        <f t="shared" si="12"/>
      </c>
      <c r="O150" s="150"/>
      <c r="P150" s="150"/>
      <c r="Q150" s="36">
        <f t="shared" si="13"/>
      </c>
      <c r="R150" s="34"/>
      <c r="S150" s="28"/>
      <c r="T150" s="84"/>
      <c r="U150" s="85"/>
      <c r="V150" s="29"/>
      <c r="W150" s="86"/>
      <c r="X150" s="83"/>
      <c r="Y150" s="86"/>
      <c r="Z150" s="87"/>
      <c r="AA150" s="88"/>
      <c r="AB150" s="89"/>
      <c r="AC150" s="21"/>
      <c r="AD150" s="21"/>
      <c r="AE150" s="21"/>
      <c r="AF150" s="21"/>
      <c r="AG150" s="138">
        <f t="shared" si="11"/>
        <v>2</v>
      </c>
    </row>
    <row r="151" spans="1:33" ht="12.75">
      <c r="A151" s="168"/>
      <c r="B151" s="6">
        <f t="shared" si="14"/>
        <v>45430</v>
      </c>
      <c r="C151" s="129" t="s">
        <v>467</v>
      </c>
      <c r="D151" s="107" t="s">
        <v>527</v>
      </c>
      <c r="E151" s="133" t="s">
        <v>245</v>
      </c>
      <c r="F151" s="108" t="s">
        <v>397</v>
      </c>
      <c r="G151" s="129" t="s">
        <v>246</v>
      </c>
      <c r="H151" s="109" t="s">
        <v>398</v>
      </c>
      <c r="I151" s="123"/>
      <c r="J151" s="81"/>
      <c r="K151" s="81"/>
      <c r="L151" s="21"/>
      <c r="M151" s="82"/>
      <c r="N151" s="35">
        <f t="shared" si="12"/>
      </c>
      <c r="O151" s="150"/>
      <c r="P151" s="150"/>
      <c r="Q151" s="36">
        <f t="shared" si="13"/>
      </c>
      <c r="R151" s="34"/>
      <c r="S151" s="28"/>
      <c r="T151" s="84"/>
      <c r="U151" s="85"/>
      <c r="V151" s="29"/>
      <c r="W151" s="86"/>
      <c r="X151" s="83"/>
      <c r="Y151" s="86"/>
      <c r="Z151" s="87"/>
      <c r="AA151" s="88"/>
      <c r="AB151" s="89"/>
      <c r="AC151" s="21"/>
      <c r="AD151" s="21"/>
      <c r="AE151" s="21"/>
      <c r="AF151" s="21"/>
      <c r="AG151" s="138">
        <f t="shared" si="11"/>
        <v>2</v>
      </c>
    </row>
    <row r="152" spans="1:33" ht="12.75" customHeight="1">
      <c r="A152" s="169"/>
      <c r="B152" s="6">
        <f t="shared" si="14"/>
        <v>45431</v>
      </c>
      <c r="C152" s="124" t="s">
        <v>118</v>
      </c>
      <c r="D152" s="107" t="s">
        <v>118</v>
      </c>
      <c r="E152" s="107" t="s">
        <v>118</v>
      </c>
      <c r="F152" s="107" t="s">
        <v>118</v>
      </c>
      <c r="G152" s="107" t="s">
        <v>118</v>
      </c>
      <c r="H152" s="107" t="s">
        <v>118</v>
      </c>
      <c r="I152" s="123"/>
      <c r="J152" s="81"/>
      <c r="K152" s="81"/>
      <c r="L152" s="21"/>
      <c r="M152" s="82"/>
      <c r="N152" s="35">
        <f t="shared" si="12"/>
      </c>
      <c r="O152" s="150"/>
      <c r="P152" s="150"/>
      <c r="Q152" s="36">
        <f t="shared" si="13"/>
      </c>
      <c r="R152" s="34"/>
      <c r="S152" s="28"/>
      <c r="T152" s="84"/>
      <c r="U152" s="85"/>
      <c r="V152" s="29"/>
      <c r="W152" s="86"/>
      <c r="X152" s="83"/>
      <c r="Y152" s="86"/>
      <c r="Z152" s="87"/>
      <c r="AA152" s="88"/>
      <c r="AB152" s="89"/>
      <c r="AC152" s="21"/>
      <c r="AD152" s="21"/>
      <c r="AE152" s="21"/>
      <c r="AF152" s="21"/>
      <c r="AG152" s="138">
        <f t="shared" si="11"/>
        <v>2</v>
      </c>
    </row>
    <row r="153" spans="1:33" ht="15" customHeight="1">
      <c r="A153" s="167">
        <f>IF(B153&lt;&gt;"",_XLL.NO.SEMAINE(B153),"")</f>
        <v>21</v>
      </c>
      <c r="B153" s="6">
        <f t="shared" si="14"/>
        <v>45432</v>
      </c>
      <c r="C153" s="157" t="s">
        <v>1101</v>
      </c>
      <c r="D153" s="158"/>
      <c r="E153" s="158"/>
      <c r="F153" s="158"/>
      <c r="G153" s="158"/>
      <c r="H153" s="159"/>
      <c r="I153" s="122"/>
      <c r="J153" s="20"/>
      <c r="K153" s="20"/>
      <c r="L153" s="21"/>
      <c r="M153" s="22"/>
      <c r="N153" s="35">
        <f t="shared" si="12"/>
      </c>
      <c r="O153" s="24"/>
      <c r="P153" s="24"/>
      <c r="Q153" s="36">
        <f t="shared" si="13"/>
      </c>
      <c r="R153" s="34"/>
      <c r="S153" s="23"/>
      <c r="T153" s="24"/>
      <c r="U153" s="25"/>
      <c r="V153" s="26"/>
      <c r="W153" s="23"/>
      <c r="X153" s="27"/>
      <c r="Y153" s="28"/>
      <c r="Z153" s="29"/>
      <c r="AA153" s="30"/>
      <c r="AB153" s="42"/>
      <c r="AC153" s="21"/>
      <c r="AD153" s="21"/>
      <c r="AE153" s="21"/>
      <c r="AF153" s="21"/>
      <c r="AG153" s="138">
        <f t="shared" si="11"/>
        <v>1</v>
      </c>
    </row>
    <row r="154" spans="1:33" ht="12.75">
      <c r="A154" s="168"/>
      <c r="B154" s="6">
        <f t="shared" si="14"/>
        <v>45433</v>
      </c>
      <c r="C154" s="120" t="s">
        <v>118</v>
      </c>
      <c r="D154" s="107" t="s">
        <v>118</v>
      </c>
      <c r="E154" s="107" t="s">
        <v>118</v>
      </c>
      <c r="F154" s="107" t="s">
        <v>118</v>
      </c>
      <c r="G154" s="107" t="s">
        <v>118</v>
      </c>
      <c r="H154" s="107" t="s">
        <v>118</v>
      </c>
      <c r="I154" s="122"/>
      <c r="J154" s="20"/>
      <c r="K154" s="20"/>
      <c r="L154" s="21"/>
      <c r="M154" s="22"/>
      <c r="N154" s="35">
        <f t="shared" si="12"/>
      </c>
      <c r="O154" s="24"/>
      <c r="P154" s="24"/>
      <c r="Q154" s="36">
        <f t="shared" si="13"/>
      </c>
      <c r="R154" s="34"/>
      <c r="S154" s="23"/>
      <c r="T154" s="24"/>
      <c r="U154" s="25"/>
      <c r="V154" s="26"/>
      <c r="W154" s="23"/>
      <c r="X154" s="27"/>
      <c r="Y154" s="28"/>
      <c r="Z154" s="29"/>
      <c r="AA154" s="30"/>
      <c r="AB154" s="42"/>
      <c r="AC154" s="21"/>
      <c r="AD154" s="21"/>
      <c r="AE154" s="21"/>
      <c r="AF154" s="21"/>
      <c r="AG154" s="138">
        <f t="shared" si="11"/>
        <v>1</v>
      </c>
    </row>
    <row r="155" spans="1:33" ht="12.75">
      <c r="A155" s="168"/>
      <c r="B155" s="6">
        <f t="shared" si="14"/>
        <v>45434</v>
      </c>
      <c r="C155" s="129" t="s">
        <v>468</v>
      </c>
      <c r="D155" s="107" t="s">
        <v>528</v>
      </c>
      <c r="E155" s="133" t="s">
        <v>247</v>
      </c>
      <c r="F155" s="108" t="s">
        <v>344</v>
      </c>
      <c r="G155" s="129" t="s">
        <v>248</v>
      </c>
      <c r="H155" s="109" t="s">
        <v>399</v>
      </c>
      <c r="I155" s="122"/>
      <c r="J155" s="20"/>
      <c r="K155" s="20"/>
      <c r="L155" s="21"/>
      <c r="M155" s="22"/>
      <c r="N155" s="35">
        <f t="shared" si="12"/>
      </c>
      <c r="O155" s="24"/>
      <c r="P155" s="24"/>
      <c r="Q155" s="36">
        <f t="shared" si="13"/>
      </c>
      <c r="R155" s="34"/>
      <c r="S155" s="23"/>
      <c r="T155" s="24"/>
      <c r="U155" s="25"/>
      <c r="V155" s="26"/>
      <c r="W155" s="23"/>
      <c r="X155" s="27"/>
      <c r="Y155" s="28"/>
      <c r="Z155" s="29"/>
      <c r="AA155" s="30"/>
      <c r="AB155" s="42"/>
      <c r="AC155" s="21"/>
      <c r="AD155" s="21"/>
      <c r="AE155" s="21"/>
      <c r="AF155" s="21"/>
      <c r="AG155" s="138">
        <f t="shared" si="11"/>
        <v>1</v>
      </c>
    </row>
    <row r="156" spans="1:33" ht="12.75">
      <c r="A156" s="168"/>
      <c r="B156" s="6">
        <f t="shared" si="14"/>
        <v>45435</v>
      </c>
      <c r="C156" s="120" t="s">
        <v>118</v>
      </c>
      <c r="D156" s="107" t="s">
        <v>118</v>
      </c>
      <c r="E156" s="107" t="s">
        <v>118</v>
      </c>
      <c r="F156" s="107" t="s">
        <v>118</v>
      </c>
      <c r="G156" s="107" t="s">
        <v>118</v>
      </c>
      <c r="H156" s="107" t="s">
        <v>118</v>
      </c>
      <c r="I156" s="122"/>
      <c r="J156" s="20"/>
      <c r="K156" s="20"/>
      <c r="L156" s="21"/>
      <c r="M156" s="22"/>
      <c r="N156" s="35">
        <f t="shared" si="12"/>
      </c>
      <c r="O156" s="24"/>
      <c r="P156" s="24"/>
      <c r="Q156" s="36">
        <f t="shared" si="13"/>
      </c>
      <c r="R156" s="34"/>
      <c r="S156" s="23"/>
      <c r="T156" s="24"/>
      <c r="U156" s="25"/>
      <c r="V156" s="26"/>
      <c r="W156" s="23"/>
      <c r="X156" s="27"/>
      <c r="Y156" s="28"/>
      <c r="Z156" s="29"/>
      <c r="AA156" s="30"/>
      <c r="AB156" s="42"/>
      <c r="AC156" s="21"/>
      <c r="AD156" s="21"/>
      <c r="AE156" s="21"/>
      <c r="AF156" s="21"/>
      <c r="AG156" s="138">
        <f t="shared" si="11"/>
        <v>1</v>
      </c>
    </row>
    <row r="157" spans="1:33" ht="12.75">
      <c r="A157" s="168"/>
      <c r="B157" s="6">
        <f t="shared" si="14"/>
        <v>45436</v>
      </c>
      <c r="C157" s="120" t="s">
        <v>118</v>
      </c>
      <c r="D157" s="107" t="s">
        <v>118</v>
      </c>
      <c r="E157" s="107" t="s">
        <v>118</v>
      </c>
      <c r="F157" s="107" t="s">
        <v>118</v>
      </c>
      <c r="G157" s="107" t="s">
        <v>118</v>
      </c>
      <c r="H157" s="107" t="s">
        <v>118</v>
      </c>
      <c r="I157" s="123"/>
      <c r="J157" s="81"/>
      <c r="K157" s="81"/>
      <c r="L157" s="21"/>
      <c r="M157" s="82"/>
      <c r="N157" s="35">
        <f t="shared" si="12"/>
      </c>
      <c r="O157" s="150"/>
      <c r="P157" s="150"/>
      <c r="Q157" s="36">
        <f t="shared" si="13"/>
      </c>
      <c r="R157" s="34"/>
      <c r="S157" s="28"/>
      <c r="T157" s="84"/>
      <c r="U157" s="85"/>
      <c r="V157" s="29"/>
      <c r="W157" s="86"/>
      <c r="X157" s="83"/>
      <c r="Y157" s="86"/>
      <c r="Z157" s="87"/>
      <c r="AA157" s="88"/>
      <c r="AB157" s="89"/>
      <c r="AC157" s="21"/>
      <c r="AD157" s="21"/>
      <c r="AE157" s="21"/>
      <c r="AF157" s="21"/>
      <c r="AG157" s="138">
        <f t="shared" si="11"/>
        <v>1</v>
      </c>
    </row>
    <row r="158" spans="1:33" ht="12.75">
      <c r="A158" s="168"/>
      <c r="B158" s="162">
        <f t="shared" si="14"/>
        <v>45437</v>
      </c>
      <c r="C158" s="129" t="s">
        <v>469</v>
      </c>
      <c r="D158" s="147" t="s">
        <v>529</v>
      </c>
      <c r="E158" s="140" t="s">
        <v>249</v>
      </c>
      <c r="F158" s="141" t="s">
        <v>400</v>
      </c>
      <c r="G158" s="129" t="s">
        <v>250</v>
      </c>
      <c r="H158" s="142" t="s">
        <v>401</v>
      </c>
      <c r="I158" s="123"/>
      <c r="J158" s="81"/>
      <c r="K158" s="81"/>
      <c r="L158" s="21"/>
      <c r="M158" s="82"/>
      <c r="N158" s="35">
        <f t="shared" si="12"/>
      </c>
      <c r="O158" s="150"/>
      <c r="P158" s="150"/>
      <c r="Q158" s="36">
        <f t="shared" si="13"/>
      </c>
      <c r="R158" s="34"/>
      <c r="S158" s="28"/>
      <c r="T158" s="84"/>
      <c r="U158" s="85"/>
      <c r="V158" s="29"/>
      <c r="W158" s="86"/>
      <c r="X158" s="83"/>
      <c r="Y158" s="86"/>
      <c r="Z158" s="87"/>
      <c r="AA158" s="88"/>
      <c r="AB158" s="89"/>
      <c r="AC158" s="21"/>
      <c r="AD158" s="21"/>
      <c r="AE158" s="21"/>
      <c r="AF158" s="21"/>
      <c r="AG158" s="138">
        <f t="shared" si="11"/>
        <v>1</v>
      </c>
    </row>
    <row r="159" spans="1:33" ht="12.75">
      <c r="A159" s="168"/>
      <c r="B159" s="164"/>
      <c r="C159" s="151" t="s">
        <v>606</v>
      </c>
      <c r="D159" s="152"/>
      <c r="E159" s="152"/>
      <c r="F159" s="152"/>
      <c r="G159" s="152"/>
      <c r="H159" s="153"/>
      <c r="I159" s="146"/>
      <c r="J159" s="81"/>
      <c r="K159" s="81"/>
      <c r="L159" s="21"/>
      <c r="M159" s="82"/>
      <c r="N159" s="35">
        <f t="shared" si="12"/>
      </c>
      <c r="O159" s="150"/>
      <c r="P159" s="150"/>
      <c r="Q159" s="36">
        <f t="shared" si="13"/>
      </c>
      <c r="R159" s="34"/>
      <c r="S159" s="28"/>
      <c r="T159" s="84"/>
      <c r="U159" s="85"/>
      <c r="V159" s="29"/>
      <c r="W159" s="86"/>
      <c r="X159" s="83"/>
      <c r="Y159" s="86"/>
      <c r="Z159" s="87"/>
      <c r="AA159" s="88"/>
      <c r="AB159" s="89"/>
      <c r="AC159" s="21"/>
      <c r="AD159" s="21"/>
      <c r="AE159" s="21"/>
      <c r="AF159" s="21"/>
      <c r="AG159" s="138">
        <f t="shared" si="11"/>
        <v>1</v>
      </c>
    </row>
    <row r="160" spans="1:33" ht="12.75" customHeight="1">
      <c r="A160" s="169"/>
      <c r="B160" s="6">
        <f>IF(B158&lt;&gt;"",B158+1,"")</f>
        <v>45438</v>
      </c>
      <c r="C160" s="157" t="s">
        <v>607</v>
      </c>
      <c r="D160" s="158"/>
      <c r="E160" s="158"/>
      <c r="F160" s="158"/>
      <c r="G160" s="158"/>
      <c r="H160" s="159"/>
      <c r="I160" s="123"/>
      <c r="J160" s="81"/>
      <c r="K160" s="81"/>
      <c r="L160" s="21"/>
      <c r="M160" s="82"/>
      <c r="N160" s="35">
        <f t="shared" si="12"/>
      </c>
      <c r="O160" s="150"/>
      <c r="P160" s="150"/>
      <c r="Q160" s="36">
        <f t="shared" si="13"/>
      </c>
      <c r="R160" s="34"/>
      <c r="S160" s="28"/>
      <c r="T160" s="84"/>
      <c r="U160" s="85"/>
      <c r="V160" s="29"/>
      <c r="W160" s="86"/>
      <c r="X160" s="83"/>
      <c r="Y160" s="86"/>
      <c r="Z160" s="87"/>
      <c r="AA160" s="88"/>
      <c r="AB160" s="89"/>
      <c r="AC160" s="21"/>
      <c r="AD160" s="21"/>
      <c r="AE160" s="21"/>
      <c r="AF160" s="21"/>
      <c r="AG160" s="138">
        <f>IF($B160&lt;&gt;"",IF(_XLL.NO.SEMAINE($B160-1)/2=ROUND((_XLL.NO.SEMAINE($B160-1))/2,0),2,1),IF(_XLL.NO.SEMAINE($B158-1)/2=ROUND((_XLL.NO.SEMAINE($B158-1))/2,0),2,1))</f>
        <v>1</v>
      </c>
    </row>
    <row r="161" spans="1:33" ht="15" customHeight="1">
      <c r="A161" s="203">
        <f>IF(B161&lt;&gt;"",_XLL.NO.SEMAINE(B161),"")</f>
        <v>22</v>
      </c>
      <c r="B161" s="6">
        <f t="shared" si="14"/>
        <v>45439</v>
      </c>
      <c r="C161" s="120" t="s">
        <v>118</v>
      </c>
      <c r="D161" s="107" t="s">
        <v>118</v>
      </c>
      <c r="E161" s="108" t="s">
        <v>118</v>
      </c>
      <c r="F161" s="108" t="s">
        <v>118</v>
      </c>
      <c r="G161" s="108" t="s">
        <v>118</v>
      </c>
      <c r="H161" s="107" t="s">
        <v>118</v>
      </c>
      <c r="I161" s="123"/>
      <c r="J161" s="81"/>
      <c r="K161" s="81"/>
      <c r="L161" s="21"/>
      <c r="M161" s="82"/>
      <c r="N161" s="35">
        <f t="shared" si="12"/>
      </c>
      <c r="O161" s="150"/>
      <c r="P161" s="150"/>
      <c r="Q161" s="36">
        <f t="shared" si="13"/>
      </c>
      <c r="R161" s="34"/>
      <c r="S161" s="28"/>
      <c r="T161" s="84"/>
      <c r="U161" s="85"/>
      <c r="V161" s="29"/>
      <c r="W161" s="86"/>
      <c r="X161" s="83"/>
      <c r="Y161" s="86"/>
      <c r="Z161" s="87"/>
      <c r="AA161" s="88"/>
      <c r="AB161" s="89"/>
      <c r="AC161" s="21"/>
      <c r="AD161" s="21"/>
      <c r="AE161" s="21"/>
      <c r="AF161" s="21"/>
      <c r="AG161" s="138">
        <f aca="true" t="shared" si="15" ref="AG161:AG227">IF($B161&lt;&gt;"",IF(_XLL.NO.SEMAINE($B161-1)/2=ROUND((_XLL.NO.SEMAINE($B161-1))/2,0),2,1),IF(_XLL.NO.SEMAINE($B160-1)/2=ROUND((_XLL.NO.SEMAINE($B160-1))/2,0),2,1))</f>
        <v>2</v>
      </c>
    </row>
    <row r="162" spans="1:33" ht="12.75">
      <c r="A162" s="204"/>
      <c r="B162" s="6">
        <f t="shared" si="14"/>
        <v>45440</v>
      </c>
      <c r="C162" s="120" t="s">
        <v>118</v>
      </c>
      <c r="D162" s="107" t="s">
        <v>118</v>
      </c>
      <c r="E162" s="107" t="s">
        <v>118</v>
      </c>
      <c r="F162" s="107" t="s">
        <v>118</v>
      </c>
      <c r="G162" s="107" t="s">
        <v>118</v>
      </c>
      <c r="H162" s="107" t="s">
        <v>118</v>
      </c>
      <c r="I162" s="123"/>
      <c r="J162" s="81"/>
      <c r="K162" s="81"/>
      <c r="L162" s="21"/>
      <c r="M162" s="82"/>
      <c r="N162" s="35">
        <f t="shared" si="12"/>
      </c>
      <c r="O162" s="150"/>
      <c r="P162" s="150"/>
      <c r="Q162" s="36">
        <f t="shared" si="13"/>
      </c>
      <c r="R162" s="34"/>
      <c r="S162" s="28"/>
      <c r="T162" s="84"/>
      <c r="U162" s="85"/>
      <c r="V162" s="29"/>
      <c r="W162" s="86"/>
      <c r="X162" s="83"/>
      <c r="Y162" s="86"/>
      <c r="Z162" s="87"/>
      <c r="AA162" s="88"/>
      <c r="AB162" s="89"/>
      <c r="AC162" s="21"/>
      <c r="AD162" s="21"/>
      <c r="AE162" s="21"/>
      <c r="AF162" s="21"/>
      <c r="AG162" s="138">
        <f t="shared" si="15"/>
        <v>2</v>
      </c>
    </row>
    <row r="163" spans="1:33" ht="12.75">
      <c r="A163" s="204"/>
      <c r="B163" s="6">
        <f t="shared" si="14"/>
        <v>45441</v>
      </c>
      <c r="C163" s="129" t="s">
        <v>470</v>
      </c>
      <c r="D163" s="107" t="s">
        <v>530</v>
      </c>
      <c r="E163" s="133" t="s">
        <v>471</v>
      </c>
      <c r="F163" s="108" t="s">
        <v>531</v>
      </c>
      <c r="G163" s="129" t="s">
        <v>251</v>
      </c>
      <c r="H163" s="109" t="s">
        <v>402</v>
      </c>
      <c r="I163" s="123"/>
      <c r="J163" s="81"/>
      <c r="K163" s="81"/>
      <c r="L163" s="21"/>
      <c r="M163" s="82"/>
      <c r="N163" s="35">
        <f t="shared" si="12"/>
      </c>
      <c r="O163" s="150"/>
      <c r="P163" s="150"/>
      <c r="Q163" s="36">
        <f t="shared" si="13"/>
      </c>
      <c r="R163" s="34"/>
      <c r="S163" s="28"/>
      <c r="T163" s="84"/>
      <c r="U163" s="85"/>
      <c r="V163" s="29"/>
      <c r="W163" s="86"/>
      <c r="X163" s="83"/>
      <c r="Y163" s="86"/>
      <c r="Z163" s="87"/>
      <c r="AA163" s="88"/>
      <c r="AB163" s="89"/>
      <c r="AC163" s="21"/>
      <c r="AD163" s="21"/>
      <c r="AE163" s="21"/>
      <c r="AF163" s="21"/>
      <c r="AG163" s="138">
        <f t="shared" si="15"/>
        <v>2</v>
      </c>
    </row>
    <row r="164" spans="1:33" ht="12.75">
      <c r="A164" s="204"/>
      <c r="B164" s="6">
        <f t="shared" si="14"/>
        <v>45442</v>
      </c>
      <c r="C164" s="124" t="s">
        <v>118</v>
      </c>
      <c r="D164" s="107" t="s">
        <v>118</v>
      </c>
      <c r="E164" s="107" t="s">
        <v>118</v>
      </c>
      <c r="F164" s="107" t="s">
        <v>118</v>
      </c>
      <c r="G164" s="107" t="s">
        <v>118</v>
      </c>
      <c r="H164" s="109" t="s">
        <v>118</v>
      </c>
      <c r="I164" s="123"/>
      <c r="J164" s="81"/>
      <c r="K164" s="81"/>
      <c r="L164" s="21"/>
      <c r="M164" s="82"/>
      <c r="N164" s="35">
        <f t="shared" si="12"/>
      </c>
      <c r="O164" s="150"/>
      <c r="P164" s="150"/>
      <c r="Q164" s="36">
        <f t="shared" si="13"/>
      </c>
      <c r="R164" s="34"/>
      <c r="S164" s="28"/>
      <c r="T164" s="84"/>
      <c r="U164" s="85"/>
      <c r="V164" s="29"/>
      <c r="W164" s="86"/>
      <c r="X164" s="83"/>
      <c r="Y164" s="86"/>
      <c r="Z164" s="87"/>
      <c r="AA164" s="88"/>
      <c r="AB164" s="89"/>
      <c r="AC164" s="21"/>
      <c r="AD164" s="21"/>
      <c r="AE164" s="21"/>
      <c r="AF164" s="21"/>
      <c r="AG164" s="138">
        <f t="shared" si="15"/>
        <v>2</v>
      </c>
    </row>
    <row r="165" spans="1:33" ht="12.75">
      <c r="A165" s="204"/>
      <c r="B165" s="6">
        <f t="shared" si="14"/>
        <v>45443</v>
      </c>
      <c r="C165" s="120" t="s">
        <v>118</v>
      </c>
      <c r="D165" s="107" t="s">
        <v>118</v>
      </c>
      <c r="E165" s="107" t="s">
        <v>118</v>
      </c>
      <c r="F165" s="107" t="s">
        <v>118</v>
      </c>
      <c r="G165" s="107" t="s">
        <v>118</v>
      </c>
      <c r="H165" s="107" t="s">
        <v>118</v>
      </c>
      <c r="I165" s="123"/>
      <c r="J165" s="81"/>
      <c r="K165" s="81"/>
      <c r="L165" s="21"/>
      <c r="M165" s="82"/>
      <c r="N165" s="35">
        <f t="shared" si="12"/>
      </c>
      <c r="O165" s="150"/>
      <c r="P165" s="150"/>
      <c r="Q165" s="36">
        <f t="shared" si="13"/>
      </c>
      <c r="R165" s="34"/>
      <c r="S165" s="28"/>
      <c r="T165" s="84"/>
      <c r="U165" s="85"/>
      <c r="V165" s="29"/>
      <c r="W165" s="86"/>
      <c r="X165" s="83"/>
      <c r="Y165" s="86"/>
      <c r="Z165" s="87"/>
      <c r="AA165" s="88"/>
      <c r="AB165" s="89"/>
      <c r="AC165" s="21"/>
      <c r="AD165" s="21"/>
      <c r="AE165" s="21"/>
      <c r="AF165" s="21"/>
      <c r="AG165" s="138">
        <f t="shared" si="15"/>
        <v>2</v>
      </c>
    </row>
    <row r="166" spans="1:33" ht="12.75">
      <c r="A166" s="204"/>
      <c r="B166" s="162">
        <f t="shared" si="14"/>
        <v>45444</v>
      </c>
      <c r="C166" s="129" t="s">
        <v>472</v>
      </c>
      <c r="D166" s="139" t="s">
        <v>532</v>
      </c>
      <c r="E166" s="140" t="s">
        <v>252</v>
      </c>
      <c r="F166" s="141" t="s">
        <v>253</v>
      </c>
      <c r="G166" s="129" t="s">
        <v>254</v>
      </c>
      <c r="H166" s="142" t="s">
        <v>403</v>
      </c>
      <c r="I166" s="123"/>
      <c r="J166" s="81"/>
      <c r="K166" s="81"/>
      <c r="L166" s="21"/>
      <c r="M166" s="82"/>
      <c r="N166" s="35">
        <f t="shared" si="12"/>
      </c>
      <c r="O166" s="150"/>
      <c r="P166" s="150"/>
      <c r="Q166" s="36">
        <f t="shared" si="13"/>
      </c>
      <c r="R166" s="34"/>
      <c r="S166" s="28"/>
      <c r="T166" s="84"/>
      <c r="U166" s="85"/>
      <c r="V166" s="29"/>
      <c r="W166" s="86"/>
      <c r="X166" s="83"/>
      <c r="Y166" s="86"/>
      <c r="Z166" s="87"/>
      <c r="AA166" s="88"/>
      <c r="AB166" s="89"/>
      <c r="AC166" s="21"/>
      <c r="AD166" s="21"/>
      <c r="AE166" s="21"/>
      <c r="AF166" s="21"/>
      <c r="AG166" s="138">
        <f t="shared" si="15"/>
        <v>2</v>
      </c>
    </row>
    <row r="167" spans="1:33" ht="12.75">
      <c r="A167" s="204"/>
      <c r="B167" s="164"/>
      <c r="C167" s="151" t="s">
        <v>608</v>
      </c>
      <c r="D167" s="152"/>
      <c r="E167" s="152"/>
      <c r="F167" s="152"/>
      <c r="G167" s="152"/>
      <c r="H167" s="153"/>
      <c r="I167" s="146"/>
      <c r="J167" s="81"/>
      <c r="K167" s="81"/>
      <c r="L167" s="21"/>
      <c r="M167" s="82"/>
      <c r="N167" s="35">
        <f t="shared" si="12"/>
      </c>
      <c r="O167" s="150"/>
      <c r="P167" s="150"/>
      <c r="Q167" s="36">
        <f t="shared" si="13"/>
      </c>
      <c r="R167" s="34"/>
      <c r="S167" s="28"/>
      <c r="T167" s="84"/>
      <c r="U167" s="85"/>
      <c r="V167" s="29"/>
      <c r="W167" s="86"/>
      <c r="X167" s="83"/>
      <c r="Y167" s="86"/>
      <c r="Z167" s="87"/>
      <c r="AA167" s="88"/>
      <c r="AB167" s="89"/>
      <c r="AC167" s="21"/>
      <c r="AD167" s="21"/>
      <c r="AE167" s="21"/>
      <c r="AF167" s="21"/>
      <c r="AG167" s="138">
        <f t="shared" si="15"/>
        <v>2</v>
      </c>
    </row>
    <row r="168" spans="1:33" ht="12.75" customHeight="1">
      <c r="A168" s="204"/>
      <c r="B168" s="191">
        <f>IF(B166&lt;&gt;"",B166+1,"")</f>
        <v>45445</v>
      </c>
      <c r="C168" s="196" t="s">
        <v>609</v>
      </c>
      <c r="D168" s="197"/>
      <c r="E168" s="197"/>
      <c r="F168" s="197"/>
      <c r="G168" s="197"/>
      <c r="H168" s="198"/>
      <c r="I168" s="123"/>
      <c r="J168" s="81"/>
      <c r="K168" s="81"/>
      <c r="L168" s="21"/>
      <c r="M168" s="82"/>
      <c r="N168" s="35">
        <f t="shared" si="12"/>
      </c>
      <c r="O168" s="150"/>
      <c r="P168" s="150"/>
      <c r="Q168" s="36">
        <f t="shared" si="13"/>
      </c>
      <c r="R168" s="34"/>
      <c r="S168" s="28"/>
      <c r="T168" s="84"/>
      <c r="U168" s="85"/>
      <c r="V168" s="29"/>
      <c r="W168" s="86"/>
      <c r="X168" s="83"/>
      <c r="Y168" s="86"/>
      <c r="Z168" s="87"/>
      <c r="AA168" s="88"/>
      <c r="AB168" s="89"/>
      <c r="AC168" s="21"/>
      <c r="AD168" s="21"/>
      <c r="AE168" s="21"/>
      <c r="AF168" s="21"/>
      <c r="AG168" s="138">
        <f t="shared" si="15"/>
        <v>2</v>
      </c>
    </row>
    <row r="169" spans="1:33" ht="12.75" customHeight="1">
      <c r="A169" s="205"/>
      <c r="B169" s="192"/>
      <c r="C169" s="157" t="s">
        <v>610</v>
      </c>
      <c r="D169" s="158"/>
      <c r="E169" s="158"/>
      <c r="F169" s="158"/>
      <c r="G169" s="158"/>
      <c r="H169" s="159"/>
      <c r="I169" s="146" t="s">
        <v>118</v>
      </c>
      <c r="J169" s="81" t="s">
        <v>118</v>
      </c>
      <c r="K169" s="81" t="s">
        <v>118</v>
      </c>
      <c r="L169" s="21" t="s">
        <v>118</v>
      </c>
      <c r="M169" s="82" t="s">
        <v>118</v>
      </c>
      <c r="N169" s="35">
        <f t="shared" si="12"/>
      </c>
      <c r="O169" s="150" t="s">
        <v>118</v>
      </c>
      <c r="P169" s="150"/>
      <c r="Q169" s="36">
        <f t="shared" si="13"/>
      </c>
      <c r="R169" s="34" t="s">
        <v>118</v>
      </c>
      <c r="S169" s="28"/>
      <c r="T169" s="84"/>
      <c r="U169" s="85"/>
      <c r="V169" s="29"/>
      <c r="W169" s="86" t="s">
        <v>118</v>
      </c>
      <c r="X169" s="83" t="s">
        <v>118</v>
      </c>
      <c r="Y169" s="86" t="s">
        <v>118</v>
      </c>
      <c r="Z169" s="87" t="s">
        <v>118</v>
      </c>
      <c r="AA169" s="88" t="s">
        <v>118</v>
      </c>
      <c r="AB169" s="89" t="s">
        <v>118</v>
      </c>
      <c r="AC169" s="21" t="s">
        <v>118</v>
      </c>
      <c r="AD169" s="21" t="s">
        <v>118</v>
      </c>
      <c r="AE169" s="21" t="s">
        <v>118</v>
      </c>
      <c r="AF169" s="21" t="s">
        <v>118</v>
      </c>
      <c r="AG169" s="138">
        <f t="shared" si="15"/>
        <v>2</v>
      </c>
    </row>
    <row r="170" spans="1:33" ht="15" customHeight="1">
      <c r="A170" s="167">
        <f>IF(B170&lt;&gt;"",_XLL.NO.SEMAINE(B170),"")</f>
        <v>23</v>
      </c>
      <c r="B170" s="6">
        <f>IF(B168&lt;&gt;"",B168+1,"")</f>
        <v>45446</v>
      </c>
      <c r="C170" s="144" t="s">
        <v>118</v>
      </c>
      <c r="D170" s="145" t="s">
        <v>118</v>
      </c>
      <c r="E170" s="145" t="s">
        <v>118</v>
      </c>
      <c r="F170" s="145" t="s">
        <v>118</v>
      </c>
      <c r="G170" s="145" t="s">
        <v>118</v>
      </c>
      <c r="H170" s="145" t="s">
        <v>118</v>
      </c>
      <c r="I170" s="122"/>
      <c r="J170" s="20"/>
      <c r="K170" s="20"/>
      <c r="L170" s="21"/>
      <c r="M170" s="22"/>
      <c r="N170" s="35">
        <f t="shared" si="12"/>
      </c>
      <c r="O170" s="24"/>
      <c r="P170" s="24"/>
      <c r="Q170" s="36">
        <f t="shared" si="13"/>
      </c>
      <c r="R170" s="34"/>
      <c r="S170" s="23"/>
      <c r="T170" s="24"/>
      <c r="U170" s="25"/>
      <c r="V170" s="26"/>
      <c r="W170" s="23"/>
      <c r="X170" s="27"/>
      <c r="Y170" s="28"/>
      <c r="Z170" s="29"/>
      <c r="AA170" s="30"/>
      <c r="AB170" s="42"/>
      <c r="AC170" s="21"/>
      <c r="AD170" s="21"/>
      <c r="AE170" s="21"/>
      <c r="AF170" s="21"/>
      <c r="AG170" s="138">
        <f>IF($B170&lt;&gt;"",IF(_XLL.NO.SEMAINE($B170-1)/2=ROUND((_XLL.NO.SEMAINE($B170-1))/2,0),2,1),IF(_XLL.NO.SEMAINE($B168-1)/2=ROUND((_XLL.NO.SEMAINE($B168-1))/2,0),2,1))</f>
        <v>1</v>
      </c>
    </row>
    <row r="171" spans="1:33" ht="12.75">
      <c r="A171" s="168"/>
      <c r="B171" s="6">
        <f t="shared" si="14"/>
        <v>45447</v>
      </c>
      <c r="C171" s="120" t="s">
        <v>118</v>
      </c>
      <c r="D171" s="107" t="s">
        <v>118</v>
      </c>
      <c r="E171" s="107" t="s">
        <v>118</v>
      </c>
      <c r="F171" s="107" t="s">
        <v>118</v>
      </c>
      <c r="G171" s="107" t="s">
        <v>118</v>
      </c>
      <c r="H171" s="107" t="s">
        <v>118</v>
      </c>
      <c r="I171" s="122"/>
      <c r="J171" s="20"/>
      <c r="K171" s="20"/>
      <c r="L171" s="21"/>
      <c r="M171" s="22"/>
      <c r="N171" s="35">
        <f t="shared" si="12"/>
      </c>
      <c r="O171" s="24"/>
      <c r="P171" s="24"/>
      <c r="Q171" s="36">
        <f t="shared" si="13"/>
      </c>
      <c r="R171" s="34"/>
      <c r="S171" s="23"/>
      <c r="T171" s="24"/>
      <c r="U171" s="25"/>
      <c r="V171" s="26"/>
      <c r="W171" s="23"/>
      <c r="X171" s="27"/>
      <c r="Y171" s="28"/>
      <c r="Z171" s="29"/>
      <c r="AA171" s="30"/>
      <c r="AB171" s="42"/>
      <c r="AC171" s="21"/>
      <c r="AD171" s="21"/>
      <c r="AE171" s="21"/>
      <c r="AF171" s="21"/>
      <c r="AG171" s="138">
        <f t="shared" si="15"/>
        <v>1</v>
      </c>
    </row>
    <row r="172" spans="1:33" ht="12.75">
      <c r="A172" s="168"/>
      <c r="B172" s="6">
        <f t="shared" si="14"/>
        <v>45448</v>
      </c>
      <c r="C172" s="129" t="s">
        <v>473</v>
      </c>
      <c r="D172" s="107" t="s">
        <v>533</v>
      </c>
      <c r="E172" s="133" t="s">
        <v>474</v>
      </c>
      <c r="F172" s="108" t="s">
        <v>534</v>
      </c>
      <c r="G172" s="129" t="s">
        <v>255</v>
      </c>
      <c r="H172" s="109" t="s">
        <v>404</v>
      </c>
      <c r="I172" s="122"/>
      <c r="J172" s="20"/>
      <c r="K172" s="20"/>
      <c r="L172" s="21"/>
      <c r="M172" s="22"/>
      <c r="N172" s="35">
        <f t="shared" si="12"/>
      </c>
      <c r="O172" s="24"/>
      <c r="P172" s="24"/>
      <c r="Q172" s="36">
        <f t="shared" si="13"/>
      </c>
      <c r="R172" s="34"/>
      <c r="S172" s="23"/>
      <c r="T172" s="24"/>
      <c r="U172" s="25"/>
      <c r="V172" s="26"/>
      <c r="W172" s="23"/>
      <c r="X172" s="27"/>
      <c r="Y172" s="28"/>
      <c r="Z172" s="29"/>
      <c r="AA172" s="30"/>
      <c r="AB172" s="42"/>
      <c r="AC172" s="21"/>
      <c r="AD172" s="21"/>
      <c r="AE172" s="21"/>
      <c r="AF172" s="21"/>
      <c r="AG172" s="138">
        <f t="shared" si="15"/>
        <v>1</v>
      </c>
    </row>
    <row r="173" spans="1:33" ht="12.75">
      <c r="A173" s="168"/>
      <c r="B173" s="6">
        <f t="shared" si="14"/>
        <v>45449</v>
      </c>
      <c r="C173" s="120" t="s">
        <v>118</v>
      </c>
      <c r="D173" s="107" t="s">
        <v>118</v>
      </c>
      <c r="E173" s="107" t="s">
        <v>118</v>
      </c>
      <c r="F173" s="107" t="s">
        <v>118</v>
      </c>
      <c r="G173" s="107" t="s">
        <v>118</v>
      </c>
      <c r="H173" s="107" t="s">
        <v>118</v>
      </c>
      <c r="I173" s="122"/>
      <c r="J173" s="20"/>
      <c r="K173" s="20"/>
      <c r="L173" s="21"/>
      <c r="M173" s="22"/>
      <c r="N173" s="35">
        <f t="shared" si="12"/>
      </c>
      <c r="O173" s="24"/>
      <c r="P173" s="24"/>
      <c r="Q173" s="36">
        <f t="shared" si="13"/>
      </c>
      <c r="R173" s="34"/>
      <c r="S173" s="23"/>
      <c r="T173" s="24"/>
      <c r="U173" s="25"/>
      <c r="V173" s="26"/>
      <c r="W173" s="23"/>
      <c r="X173" s="27"/>
      <c r="Y173" s="28"/>
      <c r="Z173" s="29"/>
      <c r="AA173" s="30"/>
      <c r="AB173" s="42"/>
      <c r="AC173" s="21"/>
      <c r="AD173" s="21"/>
      <c r="AE173" s="21"/>
      <c r="AF173" s="21"/>
      <c r="AG173" s="138">
        <f t="shared" si="15"/>
        <v>1</v>
      </c>
    </row>
    <row r="174" spans="1:33" ht="12.75">
      <c r="A174" s="168"/>
      <c r="B174" s="6">
        <f t="shared" si="14"/>
        <v>45450</v>
      </c>
      <c r="C174" s="120" t="s">
        <v>118</v>
      </c>
      <c r="D174" s="107" t="s">
        <v>118</v>
      </c>
      <c r="E174" s="107" t="s">
        <v>118</v>
      </c>
      <c r="F174" s="107" t="s">
        <v>118</v>
      </c>
      <c r="G174" s="107" t="s">
        <v>118</v>
      </c>
      <c r="H174" s="107" t="s">
        <v>118</v>
      </c>
      <c r="I174" s="123"/>
      <c r="J174" s="81"/>
      <c r="K174" s="81"/>
      <c r="L174" s="21"/>
      <c r="M174" s="82"/>
      <c r="N174" s="35">
        <f t="shared" si="12"/>
      </c>
      <c r="O174" s="150"/>
      <c r="P174" s="150"/>
      <c r="Q174" s="36">
        <f t="shared" si="13"/>
      </c>
      <c r="R174" s="34"/>
      <c r="S174" s="28"/>
      <c r="T174" s="84"/>
      <c r="U174" s="85"/>
      <c r="V174" s="29"/>
      <c r="W174" s="86"/>
      <c r="X174" s="83"/>
      <c r="Y174" s="86"/>
      <c r="Z174" s="87"/>
      <c r="AA174" s="88"/>
      <c r="AB174" s="89"/>
      <c r="AC174" s="21"/>
      <c r="AD174" s="21"/>
      <c r="AE174" s="21"/>
      <c r="AF174" s="21"/>
      <c r="AG174" s="138">
        <f t="shared" si="15"/>
        <v>1</v>
      </c>
    </row>
    <row r="175" spans="1:33" ht="12.75">
      <c r="A175" s="168"/>
      <c r="B175" s="148">
        <f t="shared" si="14"/>
        <v>45451</v>
      </c>
      <c r="C175" s="129" t="s">
        <v>475</v>
      </c>
      <c r="D175" s="139" t="s">
        <v>535</v>
      </c>
      <c r="E175" s="140" t="s">
        <v>256</v>
      </c>
      <c r="F175" s="141" t="s">
        <v>405</v>
      </c>
      <c r="G175" s="129" t="s">
        <v>257</v>
      </c>
      <c r="H175" s="142" t="s">
        <v>406</v>
      </c>
      <c r="I175" s="123"/>
      <c r="J175" s="81"/>
      <c r="K175" s="81"/>
      <c r="L175" s="21"/>
      <c r="M175" s="82"/>
      <c r="N175" s="35">
        <f t="shared" si="12"/>
      </c>
      <c r="O175" s="150"/>
      <c r="P175" s="150"/>
      <c r="Q175" s="36">
        <f t="shared" si="13"/>
      </c>
      <c r="R175" s="34"/>
      <c r="S175" s="28"/>
      <c r="T175" s="84"/>
      <c r="U175" s="85"/>
      <c r="V175" s="29"/>
      <c r="W175" s="86"/>
      <c r="X175" s="83"/>
      <c r="Y175" s="86"/>
      <c r="Z175" s="87"/>
      <c r="AA175" s="88"/>
      <c r="AB175" s="89"/>
      <c r="AC175" s="21"/>
      <c r="AD175" s="21"/>
      <c r="AE175" s="21"/>
      <c r="AF175" s="21"/>
      <c r="AG175" s="138">
        <f t="shared" si="15"/>
        <v>1</v>
      </c>
    </row>
    <row r="176" spans="1:33" ht="12.75" customHeight="1">
      <c r="A176" s="168"/>
      <c r="B176" s="191">
        <f>IF(B175&lt;&gt;"",B175+1,"")</f>
        <v>45452</v>
      </c>
      <c r="C176" s="200" t="s">
        <v>611</v>
      </c>
      <c r="D176" s="201"/>
      <c r="E176" s="201"/>
      <c r="F176" s="201"/>
      <c r="G176" s="201"/>
      <c r="H176" s="202"/>
      <c r="I176" s="123"/>
      <c r="J176" s="81"/>
      <c r="K176" s="81"/>
      <c r="L176" s="21"/>
      <c r="M176" s="82"/>
      <c r="N176" s="35">
        <f t="shared" si="12"/>
      </c>
      <c r="O176" s="150"/>
      <c r="P176" s="150"/>
      <c r="Q176" s="36">
        <f t="shared" si="13"/>
      </c>
      <c r="R176" s="34"/>
      <c r="S176" s="28"/>
      <c r="T176" s="84"/>
      <c r="U176" s="85"/>
      <c r="V176" s="29"/>
      <c r="W176" s="86"/>
      <c r="X176" s="83"/>
      <c r="Y176" s="86"/>
      <c r="Z176" s="87"/>
      <c r="AA176" s="88"/>
      <c r="AB176" s="89"/>
      <c r="AC176" s="21"/>
      <c r="AD176" s="21"/>
      <c r="AE176" s="21"/>
      <c r="AF176" s="21"/>
      <c r="AG176" s="138">
        <f>IF($B176&lt;&gt;"",IF(_XLL.NO.SEMAINE($B176-1)/2=ROUND((_XLL.NO.SEMAINE($B176-1))/2,0),2,1),IF(_XLL.NO.SEMAINE($B175-1)/2=ROUND((_XLL.NO.SEMAINE($B175-1))/2,0),2,1))</f>
        <v>1</v>
      </c>
    </row>
    <row r="177" spans="1:33" ht="12.75" customHeight="1">
      <c r="A177" s="169"/>
      <c r="B177" s="192"/>
      <c r="C177" s="157" t="s">
        <v>612</v>
      </c>
      <c r="D177" s="158"/>
      <c r="E177" s="158"/>
      <c r="F177" s="158"/>
      <c r="G177" s="158"/>
      <c r="H177" s="159"/>
      <c r="I177" s="146" t="s">
        <v>118</v>
      </c>
      <c r="J177" s="81" t="s">
        <v>118</v>
      </c>
      <c r="K177" s="81" t="s">
        <v>118</v>
      </c>
      <c r="L177" s="21" t="s">
        <v>118</v>
      </c>
      <c r="M177" s="82" t="s">
        <v>118</v>
      </c>
      <c r="N177" s="35">
        <f t="shared" si="12"/>
      </c>
      <c r="O177" s="150" t="s">
        <v>118</v>
      </c>
      <c r="P177" s="150"/>
      <c r="Q177" s="36">
        <f t="shared" si="13"/>
      </c>
      <c r="R177" s="34" t="s">
        <v>118</v>
      </c>
      <c r="S177" s="28"/>
      <c r="T177" s="84"/>
      <c r="U177" s="85"/>
      <c r="V177" s="29"/>
      <c r="W177" s="86" t="s">
        <v>118</v>
      </c>
      <c r="X177" s="83" t="s">
        <v>118</v>
      </c>
      <c r="Y177" s="86" t="s">
        <v>118</v>
      </c>
      <c r="Z177" s="87" t="s">
        <v>118</v>
      </c>
      <c r="AA177" s="88" t="s">
        <v>118</v>
      </c>
      <c r="AB177" s="89" t="s">
        <v>118</v>
      </c>
      <c r="AC177" s="21" t="s">
        <v>118</v>
      </c>
      <c r="AD177" s="21" t="s">
        <v>118</v>
      </c>
      <c r="AE177" s="21" t="s">
        <v>118</v>
      </c>
      <c r="AF177" s="21" t="s">
        <v>118</v>
      </c>
      <c r="AG177" s="138">
        <f>IF($B177&lt;&gt;"",IF(_XLL.NO.SEMAINE($B177-1)/2=ROUND((_XLL.NO.SEMAINE($B177-1))/2,0),2,1),IF(_XLL.NO.SEMAINE($B176-1)/2=ROUND((_XLL.NO.SEMAINE($B176-1))/2,0),2,1))</f>
        <v>1</v>
      </c>
    </row>
    <row r="178" spans="1:33" ht="15" customHeight="1">
      <c r="A178" s="167">
        <f>IF(B178&lt;&gt;"",_XLL.NO.SEMAINE(B178),"")</f>
        <v>24</v>
      </c>
      <c r="B178" s="6">
        <f>IF(B176&lt;&gt;"",B176+1,"")</f>
        <v>45453</v>
      </c>
      <c r="C178" s="144" t="s">
        <v>118</v>
      </c>
      <c r="D178" s="145" t="s">
        <v>118</v>
      </c>
      <c r="E178" s="145" t="s">
        <v>118</v>
      </c>
      <c r="F178" s="145" t="s">
        <v>118</v>
      </c>
      <c r="G178" s="145" t="s">
        <v>118</v>
      </c>
      <c r="H178" s="145" t="s">
        <v>118</v>
      </c>
      <c r="I178" s="123"/>
      <c r="J178" s="81"/>
      <c r="K178" s="81"/>
      <c r="L178" s="21"/>
      <c r="M178" s="82"/>
      <c r="N178" s="35">
        <f t="shared" si="12"/>
      </c>
      <c r="O178" s="150"/>
      <c r="P178" s="150"/>
      <c r="Q178" s="36">
        <f t="shared" si="13"/>
      </c>
      <c r="R178" s="34"/>
      <c r="S178" s="28"/>
      <c r="T178" s="84"/>
      <c r="U178" s="85"/>
      <c r="V178" s="29"/>
      <c r="W178" s="86"/>
      <c r="X178" s="83"/>
      <c r="Y178" s="86"/>
      <c r="Z178" s="87"/>
      <c r="AA178" s="88"/>
      <c r="AB178" s="89"/>
      <c r="AC178" s="21"/>
      <c r="AD178" s="21"/>
      <c r="AE178" s="21"/>
      <c r="AF178" s="21"/>
      <c r="AG178" s="138">
        <f>IF($B178&lt;&gt;"",IF(_XLL.NO.SEMAINE($B178-1)/2=ROUND((_XLL.NO.SEMAINE($B178-1))/2,0),2,1),IF(_XLL.NO.SEMAINE($B176-1)/2=ROUND((_XLL.NO.SEMAINE($B176-1))/2,0),2,1))</f>
        <v>2</v>
      </c>
    </row>
    <row r="179" spans="1:33" ht="12.75">
      <c r="A179" s="168"/>
      <c r="B179" s="6">
        <f t="shared" si="14"/>
        <v>45454</v>
      </c>
      <c r="C179" s="120" t="s">
        <v>118</v>
      </c>
      <c r="D179" s="107" t="s">
        <v>118</v>
      </c>
      <c r="E179" s="107" t="s">
        <v>118</v>
      </c>
      <c r="F179" s="107" t="s">
        <v>118</v>
      </c>
      <c r="G179" s="107" t="s">
        <v>118</v>
      </c>
      <c r="H179" s="107" t="s">
        <v>118</v>
      </c>
      <c r="I179" s="123"/>
      <c r="J179" s="81"/>
      <c r="K179" s="81"/>
      <c r="L179" s="21"/>
      <c r="M179" s="82"/>
      <c r="N179" s="35">
        <f t="shared" si="12"/>
      </c>
      <c r="O179" s="150"/>
      <c r="P179" s="150"/>
      <c r="Q179" s="36">
        <f t="shared" si="13"/>
      </c>
      <c r="R179" s="34"/>
      <c r="S179" s="28"/>
      <c r="T179" s="84"/>
      <c r="U179" s="85"/>
      <c r="V179" s="29"/>
      <c r="W179" s="86"/>
      <c r="X179" s="83"/>
      <c r="Y179" s="86"/>
      <c r="Z179" s="87"/>
      <c r="AA179" s="88"/>
      <c r="AB179" s="89"/>
      <c r="AC179" s="21"/>
      <c r="AD179" s="21"/>
      <c r="AE179" s="21"/>
      <c r="AF179" s="21"/>
      <c r="AG179" s="138">
        <f t="shared" si="15"/>
        <v>2</v>
      </c>
    </row>
    <row r="180" spans="1:33" ht="12.75">
      <c r="A180" s="168"/>
      <c r="B180" s="6">
        <f t="shared" si="14"/>
        <v>45455</v>
      </c>
      <c r="C180" s="129" t="s">
        <v>476</v>
      </c>
      <c r="D180" s="107" t="s">
        <v>536</v>
      </c>
      <c r="E180" s="133" t="s">
        <v>477</v>
      </c>
      <c r="F180" s="108" t="s">
        <v>537</v>
      </c>
      <c r="G180" s="129" t="s">
        <v>258</v>
      </c>
      <c r="H180" s="109" t="s">
        <v>407</v>
      </c>
      <c r="I180" s="123"/>
      <c r="J180" s="81"/>
      <c r="K180" s="81"/>
      <c r="L180" s="21"/>
      <c r="M180" s="82"/>
      <c r="N180" s="35">
        <f t="shared" si="12"/>
      </c>
      <c r="O180" s="150"/>
      <c r="P180" s="150"/>
      <c r="Q180" s="36">
        <f t="shared" si="13"/>
      </c>
      <c r="R180" s="34"/>
      <c r="S180" s="28"/>
      <c r="T180" s="84"/>
      <c r="U180" s="85"/>
      <c r="V180" s="29"/>
      <c r="W180" s="86"/>
      <c r="X180" s="83"/>
      <c r="Y180" s="86"/>
      <c r="Z180" s="87"/>
      <c r="AA180" s="88"/>
      <c r="AB180" s="89"/>
      <c r="AC180" s="21"/>
      <c r="AD180" s="21"/>
      <c r="AE180" s="21"/>
      <c r="AF180" s="21"/>
      <c r="AG180" s="138">
        <f t="shared" si="15"/>
        <v>2</v>
      </c>
    </row>
    <row r="181" spans="1:33" ht="12.75">
      <c r="A181" s="168"/>
      <c r="B181" s="6">
        <f t="shared" si="14"/>
        <v>45456</v>
      </c>
      <c r="C181" s="120" t="s">
        <v>118</v>
      </c>
      <c r="D181" s="107" t="s">
        <v>118</v>
      </c>
      <c r="E181" s="107" t="s">
        <v>118</v>
      </c>
      <c r="F181" s="107" t="s">
        <v>118</v>
      </c>
      <c r="G181" s="107" t="s">
        <v>118</v>
      </c>
      <c r="H181" s="107" t="s">
        <v>118</v>
      </c>
      <c r="I181" s="123"/>
      <c r="J181" s="81"/>
      <c r="K181" s="81"/>
      <c r="L181" s="21"/>
      <c r="M181" s="82"/>
      <c r="N181" s="35">
        <f t="shared" si="12"/>
      </c>
      <c r="O181" s="150"/>
      <c r="P181" s="150"/>
      <c r="Q181" s="36">
        <f t="shared" si="13"/>
      </c>
      <c r="R181" s="34"/>
      <c r="S181" s="28"/>
      <c r="T181" s="84"/>
      <c r="U181" s="85"/>
      <c r="V181" s="29"/>
      <c r="W181" s="86"/>
      <c r="X181" s="83"/>
      <c r="Y181" s="86"/>
      <c r="Z181" s="87"/>
      <c r="AA181" s="88"/>
      <c r="AB181" s="89"/>
      <c r="AC181" s="21"/>
      <c r="AD181" s="21"/>
      <c r="AE181" s="21"/>
      <c r="AF181" s="21"/>
      <c r="AG181" s="138">
        <f t="shared" si="15"/>
        <v>2</v>
      </c>
    </row>
    <row r="182" spans="1:33" ht="12.75">
      <c r="A182" s="168"/>
      <c r="B182" s="6">
        <f t="shared" si="14"/>
        <v>45457</v>
      </c>
      <c r="C182" s="120" t="s">
        <v>118</v>
      </c>
      <c r="D182" s="107" t="s">
        <v>118</v>
      </c>
      <c r="E182" s="107" t="s">
        <v>118</v>
      </c>
      <c r="F182" s="107" t="s">
        <v>118</v>
      </c>
      <c r="G182" s="107" t="s">
        <v>118</v>
      </c>
      <c r="H182" s="107" t="s">
        <v>118</v>
      </c>
      <c r="I182" s="123"/>
      <c r="J182" s="81"/>
      <c r="K182" s="81"/>
      <c r="L182" s="21"/>
      <c r="M182" s="82"/>
      <c r="N182" s="35">
        <f t="shared" si="12"/>
      </c>
      <c r="O182" s="150"/>
      <c r="P182" s="150"/>
      <c r="Q182" s="36">
        <f t="shared" si="13"/>
      </c>
      <c r="R182" s="34"/>
      <c r="S182" s="28"/>
      <c r="T182" s="84"/>
      <c r="U182" s="85"/>
      <c r="V182" s="29"/>
      <c r="W182" s="86"/>
      <c r="X182" s="83"/>
      <c r="Y182" s="86"/>
      <c r="Z182" s="87"/>
      <c r="AA182" s="88"/>
      <c r="AB182" s="89"/>
      <c r="AC182" s="21"/>
      <c r="AD182" s="21"/>
      <c r="AE182" s="21"/>
      <c r="AF182" s="21"/>
      <c r="AG182" s="138">
        <f t="shared" si="15"/>
        <v>2</v>
      </c>
    </row>
    <row r="183" spans="1:33" ht="12.75">
      <c r="A183" s="168"/>
      <c r="B183" s="6">
        <f t="shared" si="14"/>
        <v>45458</v>
      </c>
      <c r="C183" s="129" t="s">
        <v>478</v>
      </c>
      <c r="D183" s="107" t="s">
        <v>538</v>
      </c>
      <c r="E183" s="133" t="s">
        <v>259</v>
      </c>
      <c r="F183" s="108" t="s">
        <v>408</v>
      </c>
      <c r="G183" s="129" t="s">
        <v>260</v>
      </c>
      <c r="H183" s="109" t="s">
        <v>409</v>
      </c>
      <c r="I183" s="123"/>
      <c r="J183" s="81"/>
      <c r="K183" s="81"/>
      <c r="L183" s="21"/>
      <c r="M183" s="82"/>
      <c r="N183" s="35">
        <f t="shared" si="12"/>
      </c>
      <c r="O183" s="150"/>
      <c r="P183" s="150"/>
      <c r="Q183" s="36">
        <f t="shared" si="13"/>
      </c>
      <c r="R183" s="34"/>
      <c r="S183" s="28"/>
      <c r="T183" s="84"/>
      <c r="U183" s="85"/>
      <c r="V183" s="29"/>
      <c r="W183" s="86"/>
      <c r="X183" s="83"/>
      <c r="Y183" s="86"/>
      <c r="Z183" s="87"/>
      <c r="AA183" s="88"/>
      <c r="AB183" s="89"/>
      <c r="AC183" s="21"/>
      <c r="AD183" s="21"/>
      <c r="AE183" s="21"/>
      <c r="AF183" s="21"/>
      <c r="AG183" s="138">
        <f t="shared" si="15"/>
        <v>2</v>
      </c>
    </row>
    <row r="184" spans="1:33" ht="12.75" customHeight="1">
      <c r="A184" s="169"/>
      <c r="B184" s="6">
        <f t="shared" si="14"/>
        <v>45459</v>
      </c>
      <c r="C184" s="120" t="s">
        <v>118</v>
      </c>
      <c r="D184" s="107" t="s">
        <v>118</v>
      </c>
      <c r="E184" s="107" t="s">
        <v>118</v>
      </c>
      <c r="F184" s="107" t="s">
        <v>118</v>
      </c>
      <c r="G184" s="107" t="s">
        <v>118</v>
      </c>
      <c r="H184" s="107" t="s">
        <v>118</v>
      </c>
      <c r="I184" s="123"/>
      <c r="J184" s="81"/>
      <c r="K184" s="81"/>
      <c r="L184" s="21"/>
      <c r="M184" s="82"/>
      <c r="N184" s="35">
        <f t="shared" si="12"/>
      </c>
      <c r="O184" s="150"/>
      <c r="P184" s="150"/>
      <c r="Q184" s="36">
        <f t="shared" si="13"/>
      </c>
      <c r="R184" s="34"/>
      <c r="S184" s="28"/>
      <c r="T184" s="84"/>
      <c r="U184" s="85"/>
      <c r="V184" s="29"/>
      <c r="W184" s="86"/>
      <c r="X184" s="83"/>
      <c r="Y184" s="86"/>
      <c r="Z184" s="87"/>
      <c r="AA184" s="88"/>
      <c r="AB184" s="89"/>
      <c r="AC184" s="21"/>
      <c r="AD184" s="21"/>
      <c r="AE184" s="21"/>
      <c r="AF184" s="21"/>
      <c r="AG184" s="138">
        <f t="shared" si="15"/>
        <v>2</v>
      </c>
    </row>
    <row r="185" spans="1:33" ht="15" customHeight="1">
      <c r="A185" s="167">
        <f>IF(B185&lt;&gt;"",_XLL.NO.SEMAINE(B185),"")</f>
        <v>25</v>
      </c>
      <c r="B185" s="6">
        <f t="shared" si="14"/>
        <v>45460</v>
      </c>
      <c r="C185" s="120" t="s">
        <v>118</v>
      </c>
      <c r="D185" s="107" t="s">
        <v>118</v>
      </c>
      <c r="E185" s="107" t="s">
        <v>118</v>
      </c>
      <c r="F185" s="107" t="s">
        <v>118</v>
      </c>
      <c r="G185" s="107" t="s">
        <v>118</v>
      </c>
      <c r="H185" s="107" t="s">
        <v>118</v>
      </c>
      <c r="I185" s="122"/>
      <c r="J185" s="20"/>
      <c r="K185" s="20"/>
      <c r="L185" s="21"/>
      <c r="M185" s="22"/>
      <c r="N185" s="35">
        <f t="shared" si="12"/>
      </c>
      <c r="O185" s="24"/>
      <c r="P185" s="24"/>
      <c r="Q185" s="36">
        <f t="shared" si="13"/>
      </c>
      <c r="R185" s="34"/>
      <c r="S185" s="23"/>
      <c r="T185" s="24"/>
      <c r="U185" s="25"/>
      <c r="V185" s="26"/>
      <c r="W185" s="23"/>
      <c r="X185" s="27"/>
      <c r="Y185" s="28"/>
      <c r="Z185" s="29"/>
      <c r="AA185" s="30"/>
      <c r="AB185" s="42"/>
      <c r="AC185" s="21"/>
      <c r="AD185" s="21"/>
      <c r="AE185" s="21"/>
      <c r="AF185" s="21"/>
      <c r="AG185" s="138">
        <f t="shared" si="15"/>
        <v>1</v>
      </c>
    </row>
    <row r="186" spans="1:33" ht="12.75">
      <c r="A186" s="168"/>
      <c r="B186" s="6">
        <f t="shared" si="14"/>
        <v>45461</v>
      </c>
      <c r="C186" s="120" t="s">
        <v>118</v>
      </c>
      <c r="D186" s="107" t="s">
        <v>118</v>
      </c>
      <c r="E186" s="107" t="s">
        <v>118</v>
      </c>
      <c r="F186" s="107" t="s">
        <v>118</v>
      </c>
      <c r="G186" s="107" t="s">
        <v>118</v>
      </c>
      <c r="H186" s="107" t="s">
        <v>118</v>
      </c>
      <c r="I186" s="122"/>
      <c r="J186" s="20"/>
      <c r="K186" s="20"/>
      <c r="L186" s="21"/>
      <c r="M186" s="22"/>
      <c r="N186" s="35">
        <f t="shared" si="12"/>
      </c>
      <c r="O186" s="24"/>
      <c r="P186" s="24"/>
      <c r="Q186" s="36">
        <f t="shared" si="13"/>
      </c>
      <c r="R186" s="34"/>
      <c r="S186" s="23"/>
      <c r="T186" s="24"/>
      <c r="U186" s="25"/>
      <c r="V186" s="26"/>
      <c r="W186" s="23"/>
      <c r="X186" s="27"/>
      <c r="Y186" s="28"/>
      <c r="Z186" s="29"/>
      <c r="AA186" s="30"/>
      <c r="AB186" s="42"/>
      <c r="AC186" s="21"/>
      <c r="AD186" s="21"/>
      <c r="AE186" s="21"/>
      <c r="AF186" s="21"/>
      <c r="AG186" s="138">
        <f t="shared" si="15"/>
        <v>1</v>
      </c>
    </row>
    <row r="187" spans="1:33" ht="12.75">
      <c r="A187" s="168"/>
      <c r="B187" s="6">
        <f t="shared" si="14"/>
        <v>45462</v>
      </c>
      <c r="C187" s="129" t="s">
        <v>479</v>
      </c>
      <c r="D187" s="107" t="s">
        <v>539</v>
      </c>
      <c r="E187" s="133" t="s">
        <v>261</v>
      </c>
      <c r="F187" s="108" t="s">
        <v>410</v>
      </c>
      <c r="G187" s="129" t="s">
        <v>262</v>
      </c>
      <c r="H187" s="109" t="s">
        <v>411</v>
      </c>
      <c r="I187" s="122"/>
      <c r="J187" s="20"/>
      <c r="K187" s="20"/>
      <c r="L187" s="21"/>
      <c r="M187" s="22"/>
      <c r="N187" s="35">
        <f t="shared" si="12"/>
      </c>
      <c r="O187" s="24"/>
      <c r="P187" s="24"/>
      <c r="Q187" s="36">
        <f t="shared" si="13"/>
      </c>
      <c r="R187" s="34"/>
      <c r="S187" s="23"/>
      <c r="T187" s="24"/>
      <c r="U187" s="25"/>
      <c r="V187" s="26"/>
      <c r="W187" s="23"/>
      <c r="X187" s="27"/>
      <c r="Y187" s="28"/>
      <c r="Z187" s="29"/>
      <c r="AA187" s="30"/>
      <c r="AB187" s="42"/>
      <c r="AC187" s="21"/>
      <c r="AD187" s="21"/>
      <c r="AE187" s="21"/>
      <c r="AF187" s="21"/>
      <c r="AG187" s="138">
        <f t="shared" si="15"/>
        <v>1</v>
      </c>
    </row>
    <row r="188" spans="1:33" ht="12.75">
      <c r="A188" s="168"/>
      <c r="B188" s="6">
        <f t="shared" si="14"/>
        <v>45463</v>
      </c>
      <c r="C188" s="120" t="s">
        <v>118</v>
      </c>
      <c r="D188" s="107" t="s">
        <v>118</v>
      </c>
      <c r="E188" s="107" t="s">
        <v>118</v>
      </c>
      <c r="F188" s="107" t="s">
        <v>118</v>
      </c>
      <c r="G188" s="107" t="s">
        <v>118</v>
      </c>
      <c r="H188" s="107" t="s">
        <v>118</v>
      </c>
      <c r="I188" s="122"/>
      <c r="J188" s="20"/>
      <c r="K188" s="20"/>
      <c r="L188" s="21"/>
      <c r="M188" s="22"/>
      <c r="N188" s="35">
        <f t="shared" si="12"/>
      </c>
      <c r="O188" s="24"/>
      <c r="P188" s="24"/>
      <c r="Q188" s="36">
        <f t="shared" si="13"/>
      </c>
      <c r="R188" s="34"/>
      <c r="S188" s="23"/>
      <c r="T188" s="24"/>
      <c r="U188" s="25"/>
      <c r="V188" s="26"/>
      <c r="W188" s="23"/>
      <c r="X188" s="27"/>
      <c r="Y188" s="28"/>
      <c r="Z188" s="29"/>
      <c r="AA188" s="30"/>
      <c r="AB188" s="42"/>
      <c r="AC188" s="21"/>
      <c r="AD188" s="21"/>
      <c r="AE188" s="21"/>
      <c r="AF188" s="21"/>
      <c r="AG188" s="138">
        <f t="shared" si="15"/>
        <v>1</v>
      </c>
    </row>
    <row r="189" spans="1:33" ht="12.75">
      <c r="A189" s="168"/>
      <c r="B189" s="6">
        <f t="shared" si="14"/>
        <v>45464</v>
      </c>
      <c r="C189" s="120" t="s">
        <v>118</v>
      </c>
      <c r="D189" s="107" t="s">
        <v>118</v>
      </c>
      <c r="E189" s="107" t="s">
        <v>118</v>
      </c>
      <c r="F189" s="107" t="s">
        <v>118</v>
      </c>
      <c r="G189" s="107" t="s">
        <v>118</v>
      </c>
      <c r="H189" s="107" t="s">
        <v>118</v>
      </c>
      <c r="I189" s="123"/>
      <c r="J189" s="81"/>
      <c r="K189" s="81"/>
      <c r="L189" s="21"/>
      <c r="M189" s="82"/>
      <c r="N189" s="35">
        <f t="shared" si="12"/>
      </c>
      <c r="O189" s="150"/>
      <c r="P189" s="150"/>
      <c r="Q189" s="36">
        <f t="shared" si="13"/>
      </c>
      <c r="R189" s="34"/>
      <c r="S189" s="28"/>
      <c r="T189" s="84"/>
      <c r="U189" s="85"/>
      <c r="V189" s="29"/>
      <c r="W189" s="86"/>
      <c r="X189" s="83"/>
      <c r="Y189" s="86"/>
      <c r="Z189" s="87"/>
      <c r="AA189" s="88"/>
      <c r="AB189" s="89"/>
      <c r="AC189" s="21"/>
      <c r="AD189" s="21"/>
      <c r="AE189" s="21"/>
      <c r="AF189" s="21"/>
      <c r="AG189" s="138">
        <f t="shared" si="15"/>
        <v>1</v>
      </c>
    </row>
    <row r="190" spans="1:33" ht="12.75">
      <c r="A190" s="168"/>
      <c r="B190" s="6">
        <f t="shared" si="14"/>
        <v>45465</v>
      </c>
      <c r="C190" s="129" t="s">
        <v>480</v>
      </c>
      <c r="D190" s="107" t="s">
        <v>540</v>
      </c>
      <c r="E190" s="133" t="s">
        <v>263</v>
      </c>
      <c r="F190" s="108" t="s">
        <v>412</v>
      </c>
      <c r="G190" s="129" t="s">
        <v>264</v>
      </c>
      <c r="H190" s="109" t="s">
        <v>413</v>
      </c>
      <c r="I190" s="123"/>
      <c r="J190" s="81"/>
      <c r="K190" s="81"/>
      <c r="L190" s="21"/>
      <c r="M190" s="82"/>
      <c r="N190" s="35">
        <f t="shared" si="12"/>
      </c>
      <c r="O190" s="150"/>
      <c r="P190" s="150"/>
      <c r="Q190" s="36">
        <f t="shared" si="13"/>
      </c>
      <c r="R190" s="34"/>
      <c r="S190" s="28"/>
      <c r="T190" s="84"/>
      <c r="U190" s="85"/>
      <c r="V190" s="29"/>
      <c r="W190" s="86"/>
      <c r="X190" s="83"/>
      <c r="Y190" s="86"/>
      <c r="Z190" s="87"/>
      <c r="AA190" s="88"/>
      <c r="AB190" s="89"/>
      <c r="AC190" s="21"/>
      <c r="AD190" s="21"/>
      <c r="AE190" s="21"/>
      <c r="AF190" s="21"/>
      <c r="AG190" s="138">
        <f t="shared" si="15"/>
        <v>1</v>
      </c>
    </row>
    <row r="191" spans="1:33" ht="12.75" customHeight="1">
      <c r="A191" s="169"/>
      <c r="B191" s="6">
        <f t="shared" si="14"/>
        <v>45466</v>
      </c>
      <c r="C191" s="120" t="s">
        <v>118</v>
      </c>
      <c r="D191" s="107" t="s">
        <v>118</v>
      </c>
      <c r="E191" s="107" t="s">
        <v>118</v>
      </c>
      <c r="F191" s="107" t="s">
        <v>118</v>
      </c>
      <c r="G191" s="107" t="s">
        <v>118</v>
      </c>
      <c r="H191" s="107" t="s">
        <v>118</v>
      </c>
      <c r="I191" s="123"/>
      <c r="J191" s="81"/>
      <c r="K191" s="81"/>
      <c r="L191" s="21"/>
      <c r="M191" s="82"/>
      <c r="N191" s="35">
        <f t="shared" si="12"/>
      </c>
      <c r="O191" s="150"/>
      <c r="P191" s="150"/>
      <c r="Q191" s="36">
        <f t="shared" si="13"/>
      </c>
      <c r="R191" s="34"/>
      <c r="S191" s="28"/>
      <c r="T191" s="84"/>
      <c r="U191" s="85"/>
      <c r="V191" s="29"/>
      <c r="W191" s="86"/>
      <c r="X191" s="83"/>
      <c r="Y191" s="86"/>
      <c r="Z191" s="87"/>
      <c r="AA191" s="88"/>
      <c r="AB191" s="89"/>
      <c r="AC191" s="21"/>
      <c r="AD191" s="21"/>
      <c r="AE191" s="21"/>
      <c r="AF191" s="21"/>
      <c r="AG191" s="138">
        <f t="shared" si="15"/>
        <v>1</v>
      </c>
    </row>
    <row r="192" spans="1:33" ht="15" customHeight="1">
      <c r="A192" s="167">
        <f>IF(B192&lt;&gt;"",_XLL.NO.SEMAINE(B192),"")</f>
        <v>26</v>
      </c>
      <c r="B192" s="6">
        <f t="shared" si="14"/>
        <v>45467</v>
      </c>
      <c r="C192" s="120" t="s">
        <v>118</v>
      </c>
      <c r="D192" s="107" t="s">
        <v>118</v>
      </c>
      <c r="E192" s="107" t="s">
        <v>118</v>
      </c>
      <c r="F192" s="107" t="s">
        <v>118</v>
      </c>
      <c r="G192" s="107" t="s">
        <v>118</v>
      </c>
      <c r="H192" s="107" t="s">
        <v>118</v>
      </c>
      <c r="I192" s="123"/>
      <c r="J192" s="81"/>
      <c r="K192" s="81"/>
      <c r="L192" s="21"/>
      <c r="M192" s="82"/>
      <c r="N192" s="35">
        <f t="shared" si="12"/>
      </c>
      <c r="O192" s="150"/>
      <c r="P192" s="150"/>
      <c r="Q192" s="36">
        <f t="shared" si="13"/>
      </c>
      <c r="R192" s="34"/>
      <c r="S192" s="28"/>
      <c r="T192" s="84"/>
      <c r="U192" s="85"/>
      <c r="V192" s="29"/>
      <c r="W192" s="86"/>
      <c r="X192" s="83"/>
      <c r="Y192" s="86"/>
      <c r="Z192" s="87"/>
      <c r="AA192" s="88"/>
      <c r="AB192" s="89"/>
      <c r="AC192" s="21"/>
      <c r="AD192" s="21"/>
      <c r="AE192" s="21"/>
      <c r="AF192" s="21"/>
      <c r="AG192" s="138">
        <f t="shared" si="15"/>
        <v>2</v>
      </c>
    </row>
    <row r="193" spans="1:33" ht="12.75">
      <c r="A193" s="168"/>
      <c r="B193" s="6">
        <f t="shared" si="14"/>
        <v>45468</v>
      </c>
      <c r="C193" s="120" t="s">
        <v>118</v>
      </c>
      <c r="D193" s="107" t="s">
        <v>118</v>
      </c>
      <c r="E193" s="107" t="s">
        <v>118</v>
      </c>
      <c r="F193" s="107" t="s">
        <v>118</v>
      </c>
      <c r="G193" s="107" t="s">
        <v>118</v>
      </c>
      <c r="H193" s="107" t="s">
        <v>118</v>
      </c>
      <c r="I193" s="123"/>
      <c r="J193" s="81"/>
      <c r="K193" s="81"/>
      <c r="L193" s="21"/>
      <c r="M193" s="82"/>
      <c r="N193" s="35">
        <f t="shared" si="12"/>
      </c>
      <c r="O193" s="150"/>
      <c r="P193" s="150"/>
      <c r="Q193" s="36">
        <f t="shared" si="13"/>
      </c>
      <c r="R193" s="34"/>
      <c r="S193" s="28"/>
      <c r="T193" s="84"/>
      <c r="U193" s="85"/>
      <c r="V193" s="29"/>
      <c r="W193" s="86"/>
      <c r="X193" s="83"/>
      <c r="Y193" s="86"/>
      <c r="Z193" s="87"/>
      <c r="AA193" s="88"/>
      <c r="AB193" s="89"/>
      <c r="AC193" s="21"/>
      <c r="AD193" s="21"/>
      <c r="AE193" s="21"/>
      <c r="AF193" s="21"/>
      <c r="AG193" s="138">
        <f t="shared" si="15"/>
        <v>2</v>
      </c>
    </row>
    <row r="194" spans="1:33" ht="12.75">
      <c r="A194" s="168"/>
      <c r="B194" s="6">
        <f t="shared" si="14"/>
        <v>45469</v>
      </c>
      <c r="C194" s="129" t="s">
        <v>481</v>
      </c>
      <c r="D194" s="107" t="s">
        <v>541</v>
      </c>
      <c r="E194" s="133" t="s">
        <v>265</v>
      </c>
      <c r="F194" s="108" t="s">
        <v>542</v>
      </c>
      <c r="G194" s="129" t="s">
        <v>266</v>
      </c>
      <c r="H194" s="109" t="s">
        <v>543</v>
      </c>
      <c r="I194" s="123"/>
      <c r="J194" s="81"/>
      <c r="K194" s="81"/>
      <c r="L194" s="21"/>
      <c r="M194" s="82"/>
      <c r="N194" s="35">
        <f t="shared" si="12"/>
      </c>
      <c r="O194" s="150"/>
      <c r="P194" s="150"/>
      <c r="Q194" s="36">
        <f t="shared" si="13"/>
      </c>
      <c r="R194" s="34"/>
      <c r="S194" s="28"/>
      <c r="T194" s="84"/>
      <c r="U194" s="85"/>
      <c r="V194" s="29"/>
      <c r="W194" s="86"/>
      <c r="X194" s="83"/>
      <c r="Y194" s="86"/>
      <c r="Z194" s="87"/>
      <c r="AA194" s="88"/>
      <c r="AB194" s="89"/>
      <c r="AC194" s="21"/>
      <c r="AD194" s="21"/>
      <c r="AE194" s="21"/>
      <c r="AF194" s="21"/>
      <c r="AG194" s="138">
        <f t="shared" si="15"/>
        <v>2</v>
      </c>
    </row>
    <row r="195" spans="1:33" ht="12.75">
      <c r="A195" s="168"/>
      <c r="B195" s="6">
        <f t="shared" si="14"/>
        <v>45470</v>
      </c>
      <c r="C195" s="120" t="s">
        <v>118</v>
      </c>
      <c r="D195" s="107" t="s">
        <v>118</v>
      </c>
      <c r="E195" s="107" t="s">
        <v>118</v>
      </c>
      <c r="F195" s="107" t="s">
        <v>118</v>
      </c>
      <c r="G195" s="107" t="s">
        <v>118</v>
      </c>
      <c r="H195" s="107" t="s">
        <v>118</v>
      </c>
      <c r="I195" s="123"/>
      <c r="J195" s="81"/>
      <c r="K195" s="81"/>
      <c r="L195" s="21"/>
      <c r="M195" s="82"/>
      <c r="N195" s="35">
        <f t="shared" si="12"/>
      </c>
      <c r="O195" s="150"/>
      <c r="P195" s="150"/>
      <c r="Q195" s="36">
        <f t="shared" si="13"/>
      </c>
      <c r="R195" s="34"/>
      <c r="S195" s="28"/>
      <c r="T195" s="84"/>
      <c r="U195" s="85"/>
      <c r="V195" s="29"/>
      <c r="W195" s="86"/>
      <c r="X195" s="83"/>
      <c r="Y195" s="86"/>
      <c r="Z195" s="87"/>
      <c r="AA195" s="88"/>
      <c r="AB195" s="89"/>
      <c r="AC195" s="21"/>
      <c r="AD195" s="21"/>
      <c r="AE195" s="21"/>
      <c r="AF195" s="21"/>
      <c r="AG195" s="138">
        <f t="shared" si="15"/>
        <v>2</v>
      </c>
    </row>
    <row r="196" spans="1:33" ht="12.75">
      <c r="A196" s="168"/>
      <c r="B196" s="6">
        <f t="shared" si="14"/>
        <v>45471</v>
      </c>
      <c r="C196" s="120" t="s">
        <v>118</v>
      </c>
      <c r="D196" s="107" t="s">
        <v>118</v>
      </c>
      <c r="E196" s="107" t="s">
        <v>118</v>
      </c>
      <c r="F196" s="107" t="s">
        <v>118</v>
      </c>
      <c r="G196" s="107" t="s">
        <v>118</v>
      </c>
      <c r="H196" s="107" t="s">
        <v>118</v>
      </c>
      <c r="I196" s="123"/>
      <c r="J196" s="81"/>
      <c r="K196" s="81"/>
      <c r="L196" s="21"/>
      <c r="M196" s="82"/>
      <c r="N196" s="35">
        <f t="shared" si="12"/>
      </c>
      <c r="O196" s="150"/>
      <c r="P196" s="150"/>
      <c r="Q196" s="36">
        <f t="shared" si="13"/>
      </c>
      <c r="R196" s="34"/>
      <c r="S196" s="28"/>
      <c r="T196" s="84"/>
      <c r="U196" s="85"/>
      <c r="V196" s="29"/>
      <c r="W196" s="86"/>
      <c r="X196" s="83"/>
      <c r="Y196" s="86"/>
      <c r="Z196" s="87"/>
      <c r="AA196" s="88"/>
      <c r="AB196" s="89"/>
      <c r="AC196" s="21"/>
      <c r="AD196" s="21"/>
      <c r="AE196" s="21"/>
      <c r="AF196" s="21"/>
      <c r="AG196" s="138">
        <f t="shared" si="15"/>
        <v>2</v>
      </c>
    </row>
    <row r="197" spans="1:33" ht="12.75">
      <c r="A197" s="168"/>
      <c r="B197" s="6">
        <f t="shared" si="14"/>
        <v>45472</v>
      </c>
      <c r="C197" s="129" t="s">
        <v>482</v>
      </c>
      <c r="D197" s="107" t="s">
        <v>544</v>
      </c>
      <c r="E197" s="133" t="s">
        <v>267</v>
      </c>
      <c r="F197" s="108" t="s">
        <v>414</v>
      </c>
      <c r="G197" s="129" t="s">
        <v>268</v>
      </c>
      <c r="H197" s="109" t="s">
        <v>415</v>
      </c>
      <c r="I197" s="123"/>
      <c r="J197" s="81"/>
      <c r="K197" s="81"/>
      <c r="L197" s="21"/>
      <c r="M197" s="82"/>
      <c r="N197" s="35">
        <f aca="true" t="shared" si="16" ref="N197:N260">IF(S197+T197+U197+V197&lt;&gt;0,S197+T197+U197+V197,"")</f>
      </c>
      <c r="O197" s="150"/>
      <c r="P197" s="150"/>
      <c r="Q197" s="36">
        <f aca="true" t="shared" si="17" ref="Q197:Q260">IF(R197="Oui",IF(S197+T197+U197+V197&lt;&gt;0,S197+T197+U197+V197,""),"")</f>
      </c>
      <c r="R197" s="34"/>
      <c r="S197" s="28"/>
      <c r="T197" s="84"/>
      <c r="U197" s="85"/>
      <c r="V197" s="29"/>
      <c r="W197" s="86"/>
      <c r="X197" s="83"/>
      <c r="Y197" s="86"/>
      <c r="Z197" s="87"/>
      <c r="AA197" s="88"/>
      <c r="AB197" s="89"/>
      <c r="AC197" s="21"/>
      <c r="AD197" s="21"/>
      <c r="AE197" s="21"/>
      <c r="AF197" s="21"/>
      <c r="AG197" s="138">
        <f t="shared" si="15"/>
        <v>2</v>
      </c>
    </row>
    <row r="198" spans="1:33" ht="12.75" customHeight="1">
      <c r="A198" s="169"/>
      <c r="B198" s="6">
        <f t="shared" si="14"/>
        <v>45473</v>
      </c>
      <c r="C198" s="124" t="s">
        <v>118</v>
      </c>
      <c r="D198" s="107" t="s">
        <v>118</v>
      </c>
      <c r="E198" s="107" t="s">
        <v>118</v>
      </c>
      <c r="F198" s="107" t="s">
        <v>118</v>
      </c>
      <c r="G198" s="107" t="s">
        <v>118</v>
      </c>
      <c r="H198" s="107" t="s">
        <v>118</v>
      </c>
      <c r="I198" s="123"/>
      <c r="J198" s="81"/>
      <c r="K198" s="81"/>
      <c r="L198" s="21"/>
      <c r="M198" s="82"/>
      <c r="N198" s="35">
        <f t="shared" si="16"/>
      </c>
      <c r="O198" s="150"/>
      <c r="P198" s="150"/>
      <c r="Q198" s="36">
        <f t="shared" si="17"/>
      </c>
      <c r="R198" s="34"/>
      <c r="S198" s="28"/>
      <c r="T198" s="84"/>
      <c r="U198" s="85"/>
      <c r="V198" s="29"/>
      <c r="W198" s="86"/>
      <c r="X198" s="83"/>
      <c r="Y198" s="86"/>
      <c r="Z198" s="87"/>
      <c r="AA198" s="88"/>
      <c r="AB198" s="89"/>
      <c r="AC198" s="21"/>
      <c r="AD198" s="21"/>
      <c r="AE198" s="21"/>
      <c r="AF198" s="21"/>
      <c r="AG198" s="138">
        <f t="shared" si="15"/>
        <v>2</v>
      </c>
    </row>
    <row r="199" spans="1:33" ht="15" customHeight="1">
      <c r="A199" s="167">
        <f>IF(B199&lt;&gt;"",_XLL.NO.SEMAINE(B199),"")</f>
        <v>27</v>
      </c>
      <c r="B199" s="6">
        <f t="shared" si="14"/>
        <v>45474</v>
      </c>
      <c r="C199" s="120" t="s">
        <v>118</v>
      </c>
      <c r="D199" s="107" t="s">
        <v>118</v>
      </c>
      <c r="E199" s="107" t="s">
        <v>118</v>
      </c>
      <c r="F199" s="107" t="s">
        <v>118</v>
      </c>
      <c r="G199" s="107" t="s">
        <v>118</v>
      </c>
      <c r="H199" s="107" t="s">
        <v>118</v>
      </c>
      <c r="I199" s="122"/>
      <c r="J199" s="20"/>
      <c r="K199" s="20"/>
      <c r="L199" s="21"/>
      <c r="M199" s="22"/>
      <c r="N199" s="35">
        <f t="shared" si="16"/>
      </c>
      <c r="O199" s="24"/>
      <c r="P199" s="24"/>
      <c r="Q199" s="36">
        <f t="shared" si="17"/>
      </c>
      <c r="R199" s="34"/>
      <c r="S199" s="23"/>
      <c r="T199" s="24"/>
      <c r="U199" s="25"/>
      <c r="V199" s="26"/>
      <c r="W199" s="23"/>
      <c r="X199" s="27"/>
      <c r="Y199" s="28"/>
      <c r="Z199" s="29"/>
      <c r="AA199" s="30"/>
      <c r="AB199" s="42"/>
      <c r="AC199" s="21"/>
      <c r="AD199" s="21"/>
      <c r="AE199" s="21"/>
      <c r="AF199" s="21"/>
      <c r="AG199" s="138">
        <f t="shared" si="15"/>
        <v>1</v>
      </c>
    </row>
    <row r="200" spans="1:33" ht="12.75">
      <c r="A200" s="168"/>
      <c r="B200" s="6">
        <f t="shared" si="14"/>
        <v>45475</v>
      </c>
      <c r="C200" s="120" t="s">
        <v>118</v>
      </c>
      <c r="D200" s="107" t="s">
        <v>118</v>
      </c>
      <c r="E200" s="107" t="s">
        <v>118</v>
      </c>
      <c r="F200" s="107" t="s">
        <v>118</v>
      </c>
      <c r="G200" s="107" t="s">
        <v>118</v>
      </c>
      <c r="H200" s="107" t="s">
        <v>118</v>
      </c>
      <c r="I200" s="122"/>
      <c r="J200" s="20"/>
      <c r="K200" s="20"/>
      <c r="L200" s="21"/>
      <c r="M200" s="22"/>
      <c r="N200" s="35">
        <f t="shared" si="16"/>
      </c>
      <c r="O200" s="24"/>
      <c r="P200" s="24"/>
      <c r="Q200" s="36">
        <f t="shared" si="17"/>
      </c>
      <c r="R200" s="34"/>
      <c r="S200" s="23"/>
      <c r="T200" s="24"/>
      <c r="U200" s="25"/>
      <c r="V200" s="26"/>
      <c r="W200" s="23"/>
      <c r="X200" s="27"/>
      <c r="Y200" s="28"/>
      <c r="Z200" s="29"/>
      <c r="AA200" s="30"/>
      <c r="AB200" s="42"/>
      <c r="AC200" s="21"/>
      <c r="AD200" s="21"/>
      <c r="AE200" s="21"/>
      <c r="AF200" s="21"/>
      <c r="AG200" s="138">
        <f t="shared" si="15"/>
        <v>1</v>
      </c>
    </row>
    <row r="201" spans="1:33" ht="12.75">
      <c r="A201" s="168"/>
      <c r="B201" s="6">
        <f t="shared" si="14"/>
        <v>45476</v>
      </c>
      <c r="C201" s="129" t="s">
        <v>483</v>
      </c>
      <c r="D201" s="107" t="s">
        <v>545</v>
      </c>
      <c r="E201" s="133" t="s">
        <v>269</v>
      </c>
      <c r="F201" s="108" t="s">
        <v>546</v>
      </c>
      <c r="G201" s="129" t="s">
        <v>270</v>
      </c>
      <c r="H201" s="109" t="s">
        <v>547</v>
      </c>
      <c r="I201" s="122"/>
      <c r="J201" s="20"/>
      <c r="K201" s="20"/>
      <c r="L201" s="21"/>
      <c r="M201" s="22"/>
      <c r="N201" s="35">
        <f t="shared" si="16"/>
      </c>
      <c r="O201" s="24"/>
      <c r="P201" s="24"/>
      <c r="Q201" s="36">
        <f t="shared" si="17"/>
      </c>
      <c r="R201" s="34"/>
      <c r="S201" s="23"/>
      <c r="T201" s="24"/>
      <c r="U201" s="25"/>
      <c r="V201" s="26"/>
      <c r="W201" s="23"/>
      <c r="X201" s="27"/>
      <c r="Y201" s="28"/>
      <c r="Z201" s="29"/>
      <c r="AA201" s="30"/>
      <c r="AB201" s="42"/>
      <c r="AC201" s="21"/>
      <c r="AD201" s="21"/>
      <c r="AE201" s="21"/>
      <c r="AF201" s="21"/>
      <c r="AG201" s="138">
        <f t="shared" si="15"/>
        <v>1</v>
      </c>
    </row>
    <row r="202" spans="1:33" ht="12.75">
      <c r="A202" s="168"/>
      <c r="B202" s="6">
        <f t="shared" si="14"/>
        <v>45477</v>
      </c>
      <c r="C202" s="120" t="s">
        <v>118</v>
      </c>
      <c r="D202" s="107" t="s">
        <v>118</v>
      </c>
      <c r="E202" s="107" t="s">
        <v>118</v>
      </c>
      <c r="F202" s="107" t="s">
        <v>118</v>
      </c>
      <c r="G202" s="107" t="s">
        <v>118</v>
      </c>
      <c r="H202" s="107" t="s">
        <v>118</v>
      </c>
      <c r="I202" s="122"/>
      <c r="J202" s="20"/>
      <c r="K202" s="20"/>
      <c r="L202" s="21"/>
      <c r="M202" s="22"/>
      <c r="N202" s="35">
        <f t="shared" si="16"/>
      </c>
      <c r="O202" s="24"/>
      <c r="P202" s="24"/>
      <c r="Q202" s="36">
        <f t="shared" si="17"/>
      </c>
      <c r="R202" s="34"/>
      <c r="S202" s="23"/>
      <c r="T202" s="24"/>
      <c r="U202" s="25"/>
      <c r="V202" s="26"/>
      <c r="W202" s="23"/>
      <c r="X202" s="27"/>
      <c r="Y202" s="28"/>
      <c r="Z202" s="29"/>
      <c r="AA202" s="30"/>
      <c r="AB202" s="42"/>
      <c r="AC202" s="21"/>
      <c r="AD202" s="21"/>
      <c r="AE202" s="21"/>
      <c r="AF202" s="21"/>
      <c r="AG202" s="138">
        <f t="shared" si="15"/>
        <v>1</v>
      </c>
    </row>
    <row r="203" spans="1:33" ht="12.75">
      <c r="A203" s="168"/>
      <c r="B203" s="6">
        <f t="shared" si="14"/>
        <v>45478</v>
      </c>
      <c r="C203" s="120" t="s">
        <v>118</v>
      </c>
      <c r="D203" s="107" t="s">
        <v>118</v>
      </c>
      <c r="E203" s="107" t="s">
        <v>118</v>
      </c>
      <c r="F203" s="107" t="s">
        <v>118</v>
      </c>
      <c r="G203" s="107" t="s">
        <v>118</v>
      </c>
      <c r="H203" s="107" t="s">
        <v>118</v>
      </c>
      <c r="I203" s="123"/>
      <c r="J203" s="81"/>
      <c r="K203" s="81"/>
      <c r="L203" s="21"/>
      <c r="M203" s="82"/>
      <c r="N203" s="35">
        <f t="shared" si="16"/>
      </c>
      <c r="O203" s="150"/>
      <c r="P203" s="150"/>
      <c r="Q203" s="36">
        <f t="shared" si="17"/>
      </c>
      <c r="R203" s="34"/>
      <c r="S203" s="28"/>
      <c r="T203" s="84"/>
      <c r="U203" s="85"/>
      <c r="V203" s="29"/>
      <c r="W203" s="86"/>
      <c r="X203" s="83"/>
      <c r="Y203" s="86"/>
      <c r="Z203" s="87"/>
      <c r="AA203" s="88"/>
      <c r="AB203" s="89"/>
      <c r="AC203" s="21"/>
      <c r="AD203" s="21"/>
      <c r="AE203" s="21"/>
      <c r="AF203" s="21"/>
      <c r="AG203" s="138">
        <f t="shared" si="15"/>
        <v>1</v>
      </c>
    </row>
    <row r="204" spans="1:33" ht="12.75">
      <c r="A204" s="168"/>
      <c r="B204" s="6">
        <f t="shared" si="14"/>
        <v>45479</v>
      </c>
      <c r="C204" s="129" t="s">
        <v>484</v>
      </c>
      <c r="D204" s="107" t="s">
        <v>548</v>
      </c>
      <c r="E204" s="133" t="s">
        <v>271</v>
      </c>
      <c r="F204" s="108" t="s">
        <v>416</v>
      </c>
      <c r="G204" s="129" t="s">
        <v>272</v>
      </c>
      <c r="H204" s="109" t="s">
        <v>417</v>
      </c>
      <c r="I204" s="123"/>
      <c r="J204" s="81"/>
      <c r="K204" s="81"/>
      <c r="L204" s="21"/>
      <c r="M204" s="82"/>
      <c r="N204" s="35">
        <f t="shared" si="16"/>
      </c>
      <c r="O204" s="150"/>
      <c r="P204" s="150"/>
      <c r="Q204" s="36">
        <f t="shared" si="17"/>
      </c>
      <c r="R204" s="34"/>
      <c r="S204" s="28"/>
      <c r="T204" s="84"/>
      <c r="U204" s="85"/>
      <c r="V204" s="29"/>
      <c r="W204" s="86"/>
      <c r="X204" s="83"/>
      <c r="Y204" s="86"/>
      <c r="Z204" s="87"/>
      <c r="AA204" s="88"/>
      <c r="AB204" s="89"/>
      <c r="AC204" s="21"/>
      <c r="AD204" s="21"/>
      <c r="AE204" s="21"/>
      <c r="AF204" s="21"/>
      <c r="AG204" s="138">
        <f t="shared" si="15"/>
        <v>1</v>
      </c>
    </row>
    <row r="205" spans="1:33" ht="12.75" customHeight="1">
      <c r="A205" s="169"/>
      <c r="B205" s="6">
        <f t="shared" si="14"/>
        <v>45480</v>
      </c>
      <c r="C205" s="120" t="s">
        <v>118</v>
      </c>
      <c r="D205" s="107" t="s">
        <v>118</v>
      </c>
      <c r="E205" s="107" t="s">
        <v>118</v>
      </c>
      <c r="F205" s="107" t="s">
        <v>118</v>
      </c>
      <c r="G205" s="107" t="s">
        <v>118</v>
      </c>
      <c r="H205" s="107" t="s">
        <v>118</v>
      </c>
      <c r="I205" s="123"/>
      <c r="J205" s="81"/>
      <c r="K205" s="81"/>
      <c r="L205" s="21"/>
      <c r="M205" s="82"/>
      <c r="N205" s="35">
        <f t="shared" si="16"/>
      </c>
      <c r="O205" s="150"/>
      <c r="P205" s="150"/>
      <c r="Q205" s="36">
        <f t="shared" si="17"/>
      </c>
      <c r="R205" s="34"/>
      <c r="S205" s="28"/>
      <c r="T205" s="84"/>
      <c r="U205" s="85"/>
      <c r="V205" s="29"/>
      <c r="W205" s="86"/>
      <c r="X205" s="83"/>
      <c r="Y205" s="86"/>
      <c r="Z205" s="87"/>
      <c r="AA205" s="88"/>
      <c r="AB205" s="89"/>
      <c r="AC205" s="21"/>
      <c r="AD205" s="21"/>
      <c r="AE205" s="21"/>
      <c r="AF205" s="21"/>
      <c r="AG205" s="138">
        <f t="shared" si="15"/>
        <v>1</v>
      </c>
    </row>
    <row r="206" spans="1:33" ht="15" customHeight="1">
      <c r="A206" s="167">
        <f>IF(B206&lt;&gt;"",_XLL.NO.SEMAINE(B206),"")</f>
        <v>28</v>
      </c>
      <c r="B206" s="6">
        <f t="shared" si="14"/>
        <v>45481</v>
      </c>
      <c r="C206" s="120" t="s">
        <v>118</v>
      </c>
      <c r="D206" s="107" t="s">
        <v>118</v>
      </c>
      <c r="E206" s="107" t="s">
        <v>118</v>
      </c>
      <c r="F206" s="107" t="s">
        <v>118</v>
      </c>
      <c r="G206" s="107" t="s">
        <v>118</v>
      </c>
      <c r="H206" s="107" t="s">
        <v>118</v>
      </c>
      <c r="I206" s="123"/>
      <c r="J206" s="81"/>
      <c r="K206" s="81"/>
      <c r="L206" s="21"/>
      <c r="M206" s="82"/>
      <c r="N206" s="35">
        <f t="shared" si="16"/>
      </c>
      <c r="O206" s="150"/>
      <c r="P206" s="150"/>
      <c r="Q206" s="36">
        <f t="shared" si="17"/>
      </c>
      <c r="R206" s="34"/>
      <c r="S206" s="28"/>
      <c r="T206" s="84"/>
      <c r="U206" s="85"/>
      <c r="V206" s="29"/>
      <c r="W206" s="86"/>
      <c r="X206" s="83"/>
      <c r="Y206" s="86"/>
      <c r="Z206" s="87"/>
      <c r="AA206" s="88"/>
      <c r="AB206" s="89"/>
      <c r="AC206" s="21"/>
      <c r="AD206" s="21"/>
      <c r="AE206" s="21"/>
      <c r="AF206" s="21"/>
      <c r="AG206" s="138">
        <f t="shared" si="15"/>
        <v>2</v>
      </c>
    </row>
    <row r="207" spans="1:33" ht="12.75">
      <c r="A207" s="168"/>
      <c r="B207" s="6">
        <f t="shared" si="14"/>
        <v>45482</v>
      </c>
      <c r="C207" s="120" t="s">
        <v>118</v>
      </c>
      <c r="D207" s="107" t="s">
        <v>118</v>
      </c>
      <c r="E207" s="107" t="s">
        <v>118</v>
      </c>
      <c r="F207" s="107" t="s">
        <v>118</v>
      </c>
      <c r="G207" s="107" t="s">
        <v>118</v>
      </c>
      <c r="H207" s="108" t="s">
        <v>118</v>
      </c>
      <c r="I207" s="123"/>
      <c r="J207" s="81"/>
      <c r="K207" s="81"/>
      <c r="L207" s="21"/>
      <c r="M207" s="82"/>
      <c r="N207" s="35">
        <f t="shared" si="16"/>
      </c>
      <c r="O207" s="150"/>
      <c r="P207" s="150"/>
      <c r="Q207" s="36">
        <f t="shared" si="17"/>
      </c>
      <c r="R207" s="34"/>
      <c r="S207" s="28"/>
      <c r="T207" s="84"/>
      <c r="U207" s="85"/>
      <c r="V207" s="29"/>
      <c r="W207" s="86"/>
      <c r="X207" s="83"/>
      <c r="Y207" s="86"/>
      <c r="Z207" s="87"/>
      <c r="AA207" s="88"/>
      <c r="AB207" s="89"/>
      <c r="AC207" s="21"/>
      <c r="AD207" s="21"/>
      <c r="AE207" s="21"/>
      <c r="AF207" s="21"/>
      <c r="AG207" s="138">
        <f t="shared" si="15"/>
        <v>2</v>
      </c>
    </row>
    <row r="208" spans="1:33" ht="12.75">
      <c r="A208" s="168"/>
      <c r="B208" s="6">
        <f t="shared" si="14"/>
        <v>45483</v>
      </c>
      <c r="C208" s="129" t="s">
        <v>485</v>
      </c>
      <c r="D208" s="107" t="s">
        <v>549</v>
      </c>
      <c r="E208" s="133" t="s">
        <v>273</v>
      </c>
      <c r="F208" s="108" t="s">
        <v>418</v>
      </c>
      <c r="G208" s="129" t="s">
        <v>274</v>
      </c>
      <c r="H208" s="109" t="s">
        <v>419</v>
      </c>
      <c r="I208" s="123"/>
      <c r="J208" s="81"/>
      <c r="K208" s="81"/>
      <c r="L208" s="21"/>
      <c r="M208" s="82"/>
      <c r="N208" s="35">
        <f t="shared" si="16"/>
      </c>
      <c r="O208" s="150"/>
      <c r="P208" s="150"/>
      <c r="Q208" s="36">
        <f t="shared" si="17"/>
      </c>
      <c r="R208" s="34"/>
      <c r="S208" s="28"/>
      <c r="T208" s="84"/>
      <c r="U208" s="85"/>
      <c r="V208" s="29"/>
      <c r="W208" s="86"/>
      <c r="X208" s="83"/>
      <c r="Y208" s="86"/>
      <c r="Z208" s="87"/>
      <c r="AA208" s="88"/>
      <c r="AB208" s="89"/>
      <c r="AC208" s="21"/>
      <c r="AD208" s="21"/>
      <c r="AE208" s="21"/>
      <c r="AF208" s="21"/>
      <c r="AG208" s="138">
        <f t="shared" si="15"/>
        <v>2</v>
      </c>
    </row>
    <row r="209" spans="1:33" ht="12.75">
      <c r="A209" s="168"/>
      <c r="B209" s="6">
        <f t="shared" si="14"/>
        <v>45484</v>
      </c>
      <c r="C209" s="120" t="s">
        <v>118</v>
      </c>
      <c r="D209" s="107" t="s">
        <v>118</v>
      </c>
      <c r="E209" s="107" t="s">
        <v>118</v>
      </c>
      <c r="F209" s="107" t="s">
        <v>118</v>
      </c>
      <c r="G209" s="107" t="s">
        <v>118</v>
      </c>
      <c r="H209" s="108" t="s">
        <v>118</v>
      </c>
      <c r="I209" s="123"/>
      <c r="J209" s="81"/>
      <c r="K209" s="81"/>
      <c r="L209" s="21"/>
      <c r="M209" s="82"/>
      <c r="N209" s="35">
        <f t="shared" si="16"/>
      </c>
      <c r="O209" s="150"/>
      <c r="P209" s="150"/>
      <c r="Q209" s="36">
        <f t="shared" si="17"/>
      </c>
      <c r="R209" s="34"/>
      <c r="S209" s="28"/>
      <c r="T209" s="84"/>
      <c r="U209" s="85"/>
      <c r="V209" s="29"/>
      <c r="W209" s="86"/>
      <c r="X209" s="83"/>
      <c r="Y209" s="86"/>
      <c r="Z209" s="87"/>
      <c r="AA209" s="88"/>
      <c r="AB209" s="89"/>
      <c r="AC209" s="21"/>
      <c r="AD209" s="21"/>
      <c r="AE209" s="21"/>
      <c r="AF209" s="21"/>
      <c r="AG209" s="138">
        <f t="shared" si="15"/>
        <v>2</v>
      </c>
    </row>
    <row r="210" spans="1:33" ht="12.75">
      <c r="A210" s="168"/>
      <c r="B210" s="6">
        <f t="shared" si="14"/>
        <v>45485</v>
      </c>
      <c r="C210" s="120" t="s">
        <v>118</v>
      </c>
      <c r="D210" s="107" t="s">
        <v>118</v>
      </c>
      <c r="E210" s="107" t="s">
        <v>118</v>
      </c>
      <c r="F210" s="107" t="s">
        <v>118</v>
      </c>
      <c r="G210" s="107" t="s">
        <v>118</v>
      </c>
      <c r="H210" s="107" t="s">
        <v>118</v>
      </c>
      <c r="I210" s="123"/>
      <c r="J210" s="81"/>
      <c r="K210" s="81"/>
      <c r="L210" s="21"/>
      <c r="M210" s="82"/>
      <c r="N210" s="35">
        <f t="shared" si="16"/>
      </c>
      <c r="O210" s="150"/>
      <c r="P210" s="150"/>
      <c r="Q210" s="36">
        <f t="shared" si="17"/>
      </c>
      <c r="R210" s="34"/>
      <c r="S210" s="28"/>
      <c r="T210" s="84"/>
      <c r="U210" s="85"/>
      <c r="V210" s="29"/>
      <c r="W210" s="86"/>
      <c r="X210" s="83"/>
      <c r="Y210" s="86"/>
      <c r="Z210" s="87"/>
      <c r="AA210" s="88"/>
      <c r="AB210" s="89"/>
      <c r="AC210" s="21"/>
      <c r="AD210" s="21"/>
      <c r="AE210" s="21"/>
      <c r="AF210" s="21"/>
      <c r="AG210" s="138">
        <f t="shared" si="15"/>
        <v>2</v>
      </c>
    </row>
    <row r="211" spans="1:33" ht="12.75">
      <c r="A211" s="168"/>
      <c r="B211" s="6">
        <f aca="true" t="shared" si="18" ref="B211:B275">IF(B210&lt;&gt;"",B210+1,"")</f>
        <v>45486</v>
      </c>
      <c r="C211" s="129" t="s">
        <v>486</v>
      </c>
      <c r="D211" s="107" t="s">
        <v>540</v>
      </c>
      <c r="E211" s="133" t="s">
        <v>487</v>
      </c>
      <c r="F211" s="108" t="s">
        <v>550</v>
      </c>
      <c r="G211" s="129" t="s">
        <v>275</v>
      </c>
      <c r="H211" s="109" t="s">
        <v>420</v>
      </c>
      <c r="I211" s="123"/>
      <c r="J211" s="81"/>
      <c r="K211" s="81"/>
      <c r="L211" s="21"/>
      <c r="M211" s="82"/>
      <c r="N211" s="35">
        <f t="shared" si="16"/>
      </c>
      <c r="O211" s="150"/>
      <c r="P211" s="150"/>
      <c r="Q211" s="36">
        <f t="shared" si="17"/>
      </c>
      <c r="R211" s="34"/>
      <c r="S211" s="28"/>
      <c r="T211" s="84"/>
      <c r="U211" s="85"/>
      <c r="V211" s="29"/>
      <c r="W211" s="86"/>
      <c r="X211" s="83"/>
      <c r="Y211" s="86"/>
      <c r="Z211" s="87"/>
      <c r="AA211" s="88"/>
      <c r="AB211" s="89"/>
      <c r="AC211" s="21"/>
      <c r="AD211" s="21"/>
      <c r="AE211" s="21"/>
      <c r="AF211" s="21"/>
      <c r="AG211" s="138">
        <f t="shared" si="15"/>
        <v>2</v>
      </c>
    </row>
    <row r="212" spans="1:33" ht="12.75" customHeight="1">
      <c r="A212" s="169"/>
      <c r="B212" s="6">
        <f t="shared" si="18"/>
        <v>45487</v>
      </c>
      <c r="C212" s="157" t="s">
        <v>613</v>
      </c>
      <c r="D212" s="158"/>
      <c r="E212" s="158"/>
      <c r="F212" s="158"/>
      <c r="G212" s="158"/>
      <c r="H212" s="159"/>
      <c r="I212" s="123"/>
      <c r="J212" s="81"/>
      <c r="K212" s="81"/>
      <c r="L212" s="21"/>
      <c r="M212" s="82"/>
      <c r="N212" s="35">
        <f t="shared" si="16"/>
      </c>
      <c r="O212" s="150"/>
      <c r="P212" s="150"/>
      <c r="Q212" s="36">
        <f t="shared" si="17"/>
      </c>
      <c r="R212" s="34"/>
      <c r="S212" s="28"/>
      <c r="T212" s="84"/>
      <c r="U212" s="85"/>
      <c r="V212" s="29"/>
      <c r="W212" s="86"/>
      <c r="X212" s="83"/>
      <c r="Y212" s="86"/>
      <c r="Z212" s="87"/>
      <c r="AA212" s="88"/>
      <c r="AB212" s="89"/>
      <c r="AC212" s="21"/>
      <c r="AD212" s="21"/>
      <c r="AE212" s="21"/>
      <c r="AF212" s="21"/>
      <c r="AG212" s="138">
        <f t="shared" si="15"/>
        <v>2</v>
      </c>
    </row>
    <row r="213" spans="1:33" ht="15" customHeight="1">
      <c r="A213" s="167">
        <f>IF(B213&lt;&gt;"",_XLL.NO.SEMAINE(B213),"")</f>
        <v>29</v>
      </c>
      <c r="B213" s="6">
        <f t="shared" si="18"/>
        <v>45488</v>
      </c>
      <c r="C213" s="120" t="s">
        <v>118</v>
      </c>
      <c r="D213" s="107" t="s">
        <v>118</v>
      </c>
      <c r="E213" s="107" t="s">
        <v>118</v>
      </c>
      <c r="F213" s="107" t="s">
        <v>118</v>
      </c>
      <c r="G213" s="107" t="s">
        <v>118</v>
      </c>
      <c r="H213" s="107" t="s">
        <v>118</v>
      </c>
      <c r="I213" s="122"/>
      <c r="J213" s="20"/>
      <c r="K213" s="20"/>
      <c r="L213" s="21"/>
      <c r="M213" s="22"/>
      <c r="N213" s="35">
        <f t="shared" si="16"/>
      </c>
      <c r="O213" s="24"/>
      <c r="P213" s="24"/>
      <c r="Q213" s="36">
        <f t="shared" si="17"/>
      </c>
      <c r="R213" s="34"/>
      <c r="S213" s="23"/>
      <c r="T213" s="24"/>
      <c r="U213" s="25"/>
      <c r="V213" s="26"/>
      <c r="W213" s="23"/>
      <c r="X213" s="27"/>
      <c r="Y213" s="28"/>
      <c r="Z213" s="29"/>
      <c r="AA213" s="30"/>
      <c r="AB213" s="42"/>
      <c r="AC213" s="21"/>
      <c r="AD213" s="21"/>
      <c r="AE213" s="21"/>
      <c r="AF213" s="21"/>
      <c r="AG213" s="138">
        <f t="shared" si="15"/>
        <v>1</v>
      </c>
    </row>
    <row r="214" spans="1:33" ht="12.75">
      <c r="A214" s="168"/>
      <c r="B214" s="6">
        <f t="shared" si="18"/>
        <v>45489</v>
      </c>
      <c r="C214" s="120" t="s">
        <v>118</v>
      </c>
      <c r="D214" s="107" t="s">
        <v>118</v>
      </c>
      <c r="E214" s="107" t="s">
        <v>118</v>
      </c>
      <c r="F214" s="107" t="s">
        <v>118</v>
      </c>
      <c r="G214" s="107" t="s">
        <v>118</v>
      </c>
      <c r="H214" s="108" t="s">
        <v>118</v>
      </c>
      <c r="I214" s="122"/>
      <c r="J214" s="20"/>
      <c r="K214" s="20"/>
      <c r="L214" s="21"/>
      <c r="M214" s="22"/>
      <c r="N214" s="35">
        <f t="shared" si="16"/>
      </c>
      <c r="O214" s="24"/>
      <c r="P214" s="24"/>
      <c r="Q214" s="36">
        <f t="shared" si="17"/>
      </c>
      <c r="R214" s="34"/>
      <c r="S214" s="23"/>
      <c r="T214" s="24"/>
      <c r="U214" s="25"/>
      <c r="V214" s="26"/>
      <c r="W214" s="23"/>
      <c r="X214" s="27"/>
      <c r="Y214" s="28"/>
      <c r="Z214" s="29"/>
      <c r="AA214" s="30"/>
      <c r="AB214" s="42"/>
      <c r="AC214" s="21"/>
      <c r="AD214" s="21"/>
      <c r="AE214" s="21"/>
      <c r="AF214" s="21"/>
      <c r="AG214" s="138">
        <f t="shared" si="15"/>
        <v>1</v>
      </c>
    </row>
    <row r="215" spans="1:33" ht="12.75">
      <c r="A215" s="168"/>
      <c r="B215" s="6">
        <f t="shared" si="18"/>
        <v>45490</v>
      </c>
      <c r="C215" s="129" t="s">
        <v>488</v>
      </c>
      <c r="D215" s="107" t="s">
        <v>551</v>
      </c>
      <c r="E215" s="133" t="s">
        <v>276</v>
      </c>
      <c r="F215" s="108" t="s">
        <v>552</v>
      </c>
      <c r="G215" s="129" t="s">
        <v>277</v>
      </c>
      <c r="H215" s="109" t="s">
        <v>421</v>
      </c>
      <c r="I215" s="122"/>
      <c r="J215" s="20"/>
      <c r="K215" s="20"/>
      <c r="L215" s="21"/>
      <c r="M215" s="22"/>
      <c r="N215" s="35">
        <f t="shared" si="16"/>
      </c>
      <c r="O215" s="24"/>
      <c r="P215" s="24"/>
      <c r="Q215" s="36">
        <f t="shared" si="17"/>
      </c>
      <c r="R215" s="34"/>
      <c r="S215" s="23"/>
      <c r="T215" s="24"/>
      <c r="U215" s="25"/>
      <c r="V215" s="26"/>
      <c r="W215" s="23"/>
      <c r="X215" s="27"/>
      <c r="Y215" s="28"/>
      <c r="Z215" s="29"/>
      <c r="AA215" s="30"/>
      <c r="AB215" s="42"/>
      <c r="AC215" s="21"/>
      <c r="AD215" s="21"/>
      <c r="AE215" s="21"/>
      <c r="AF215" s="21"/>
      <c r="AG215" s="138">
        <f t="shared" si="15"/>
        <v>1</v>
      </c>
    </row>
    <row r="216" spans="1:33" ht="12.75">
      <c r="A216" s="168"/>
      <c r="B216" s="6">
        <f t="shared" si="18"/>
        <v>45491</v>
      </c>
      <c r="C216" s="120" t="s">
        <v>118</v>
      </c>
      <c r="D216" s="107" t="s">
        <v>118</v>
      </c>
      <c r="E216" s="107" t="s">
        <v>118</v>
      </c>
      <c r="F216" s="107" t="s">
        <v>118</v>
      </c>
      <c r="G216" s="107" t="s">
        <v>118</v>
      </c>
      <c r="H216" s="108" t="s">
        <v>118</v>
      </c>
      <c r="I216" s="122"/>
      <c r="J216" s="20"/>
      <c r="K216" s="20"/>
      <c r="L216" s="21"/>
      <c r="M216" s="22"/>
      <c r="N216" s="35">
        <f t="shared" si="16"/>
      </c>
      <c r="O216" s="24"/>
      <c r="P216" s="24"/>
      <c r="Q216" s="36">
        <f t="shared" si="17"/>
      </c>
      <c r="R216" s="34"/>
      <c r="S216" s="23"/>
      <c r="T216" s="24"/>
      <c r="U216" s="25"/>
      <c r="V216" s="26"/>
      <c r="W216" s="23"/>
      <c r="X216" s="27"/>
      <c r="Y216" s="28"/>
      <c r="Z216" s="29"/>
      <c r="AA216" s="30"/>
      <c r="AB216" s="42"/>
      <c r="AC216" s="21"/>
      <c r="AD216" s="21"/>
      <c r="AE216" s="21"/>
      <c r="AF216" s="21"/>
      <c r="AG216" s="138">
        <f t="shared" si="15"/>
        <v>1</v>
      </c>
    </row>
    <row r="217" spans="1:33" ht="12.75">
      <c r="A217" s="168"/>
      <c r="B217" s="6">
        <f t="shared" si="18"/>
        <v>45492</v>
      </c>
      <c r="C217" s="124" t="s">
        <v>118</v>
      </c>
      <c r="D217" s="107" t="s">
        <v>118</v>
      </c>
      <c r="E217" s="107" t="s">
        <v>118</v>
      </c>
      <c r="F217" s="107" t="s">
        <v>118</v>
      </c>
      <c r="G217" s="107" t="s">
        <v>118</v>
      </c>
      <c r="H217" s="109" t="s">
        <v>118</v>
      </c>
      <c r="I217" s="123"/>
      <c r="J217" s="81"/>
      <c r="K217" s="81"/>
      <c r="L217" s="21"/>
      <c r="M217" s="82"/>
      <c r="N217" s="35">
        <f t="shared" si="16"/>
      </c>
      <c r="O217" s="150"/>
      <c r="P217" s="150"/>
      <c r="Q217" s="36">
        <f t="shared" si="17"/>
      </c>
      <c r="R217" s="34"/>
      <c r="S217" s="28"/>
      <c r="T217" s="84"/>
      <c r="U217" s="85"/>
      <c r="V217" s="29"/>
      <c r="W217" s="86"/>
      <c r="X217" s="83"/>
      <c r="Y217" s="86"/>
      <c r="Z217" s="87"/>
      <c r="AA217" s="88"/>
      <c r="AB217" s="89"/>
      <c r="AC217" s="21"/>
      <c r="AD217" s="21"/>
      <c r="AE217" s="21"/>
      <c r="AF217" s="21"/>
      <c r="AG217" s="138">
        <f t="shared" si="15"/>
        <v>1</v>
      </c>
    </row>
    <row r="218" spans="1:33" ht="12.75">
      <c r="A218" s="168"/>
      <c r="B218" s="6">
        <f t="shared" si="18"/>
        <v>45493</v>
      </c>
      <c r="C218" s="129" t="s">
        <v>489</v>
      </c>
      <c r="D218" s="107" t="s">
        <v>553</v>
      </c>
      <c r="E218" s="133" t="s">
        <v>490</v>
      </c>
      <c r="F218" s="108" t="s">
        <v>554</v>
      </c>
      <c r="G218" s="129" t="s">
        <v>491</v>
      </c>
      <c r="H218" s="109" t="s">
        <v>555</v>
      </c>
      <c r="I218" s="123"/>
      <c r="J218" s="81"/>
      <c r="K218" s="81"/>
      <c r="L218" s="21"/>
      <c r="M218" s="82"/>
      <c r="N218" s="35">
        <f t="shared" si="16"/>
      </c>
      <c r="O218" s="150"/>
      <c r="P218" s="150"/>
      <c r="Q218" s="36">
        <f t="shared" si="17"/>
      </c>
      <c r="R218" s="34"/>
      <c r="S218" s="28"/>
      <c r="T218" s="84"/>
      <c r="U218" s="85"/>
      <c r="V218" s="29"/>
      <c r="W218" s="86"/>
      <c r="X218" s="83"/>
      <c r="Y218" s="86"/>
      <c r="Z218" s="87"/>
      <c r="AA218" s="88"/>
      <c r="AB218" s="89"/>
      <c r="AC218" s="21"/>
      <c r="AD218" s="21"/>
      <c r="AE218" s="21"/>
      <c r="AF218" s="21"/>
      <c r="AG218" s="138">
        <f t="shared" si="15"/>
        <v>1</v>
      </c>
    </row>
    <row r="219" spans="1:33" ht="12.75" customHeight="1">
      <c r="A219" s="169"/>
      <c r="B219" s="6">
        <f t="shared" si="18"/>
        <v>45494</v>
      </c>
      <c r="C219" s="120" t="s">
        <v>118</v>
      </c>
      <c r="D219" s="107" t="s">
        <v>118</v>
      </c>
      <c r="E219" s="107" t="s">
        <v>118</v>
      </c>
      <c r="F219" s="107" t="s">
        <v>118</v>
      </c>
      <c r="G219" s="107" t="s">
        <v>118</v>
      </c>
      <c r="H219" s="107" t="s">
        <v>118</v>
      </c>
      <c r="I219" s="123"/>
      <c r="J219" s="81"/>
      <c r="K219" s="81"/>
      <c r="L219" s="21"/>
      <c r="M219" s="82"/>
      <c r="N219" s="35">
        <f t="shared" si="16"/>
      </c>
      <c r="O219" s="150"/>
      <c r="P219" s="150"/>
      <c r="Q219" s="36">
        <f t="shared" si="17"/>
      </c>
      <c r="R219" s="34"/>
      <c r="S219" s="28"/>
      <c r="T219" s="84"/>
      <c r="U219" s="85"/>
      <c r="V219" s="29"/>
      <c r="W219" s="86"/>
      <c r="X219" s="83"/>
      <c r="Y219" s="86"/>
      <c r="Z219" s="87"/>
      <c r="AA219" s="88"/>
      <c r="AB219" s="89"/>
      <c r="AC219" s="21"/>
      <c r="AD219" s="21"/>
      <c r="AE219" s="21"/>
      <c r="AF219" s="21"/>
      <c r="AG219" s="138">
        <f t="shared" si="15"/>
        <v>1</v>
      </c>
    </row>
    <row r="220" spans="1:33" ht="15" customHeight="1">
      <c r="A220" s="167">
        <f>IF(B220&lt;&gt;"",_XLL.NO.SEMAINE(B220),"")</f>
        <v>30</v>
      </c>
      <c r="B220" s="6">
        <f t="shared" si="18"/>
        <v>45495</v>
      </c>
      <c r="C220" s="120" t="s">
        <v>118</v>
      </c>
      <c r="D220" s="107" t="s">
        <v>118</v>
      </c>
      <c r="E220" s="107" t="s">
        <v>118</v>
      </c>
      <c r="F220" s="107" t="s">
        <v>118</v>
      </c>
      <c r="G220" s="107" t="s">
        <v>118</v>
      </c>
      <c r="H220" s="107" t="s">
        <v>118</v>
      </c>
      <c r="I220" s="123"/>
      <c r="J220" s="81"/>
      <c r="K220" s="81"/>
      <c r="L220" s="21"/>
      <c r="M220" s="82"/>
      <c r="N220" s="35">
        <f t="shared" si="16"/>
      </c>
      <c r="O220" s="150"/>
      <c r="P220" s="150"/>
      <c r="Q220" s="36">
        <f t="shared" si="17"/>
      </c>
      <c r="R220" s="34"/>
      <c r="S220" s="28"/>
      <c r="T220" s="84"/>
      <c r="U220" s="85"/>
      <c r="V220" s="29"/>
      <c r="W220" s="86"/>
      <c r="X220" s="83"/>
      <c r="Y220" s="86"/>
      <c r="Z220" s="87"/>
      <c r="AA220" s="88"/>
      <c r="AB220" s="89"/>
      <c r="AC220" s="21"/>
      <c r="AD220" s="21"/>
      <c r="AE220" s="21"/>
      <c r="AF220" s="21"/>
      <c r="AG220" s="138">
        <f t="shared" si="15"/>
        <v>2</v>
      </c>
    </row>
    <row r="221" spans="1:33" ht="12.75">
      <c r="A221" s="168"/>
      <c r="B221" s="6">
        <f t="shared" si="18"/>
        <v>45496</v>
      </c>
      <c r="C221" s="120" t="s">
        <v>118</v>
      </c>
      <c r="D221" s="107" t="s">
        <v>118</v>
      </c>
      <c r="E221" s="107" t="s">
        <v>118</v>
      </c>
      <c r="F221" s="107" t="s">
        <v>118</v>
      </c>
      <c r="G221" s="107" t="s">
        <v>118</v>
      </c>
      <c r="H221" s="108" t="s">
        <v>118</v>
      </c>
      <c r="I221" s="123"/>
      <c r="J221" s="81"/>
      <c r="K221" s="81"/>
      <c r="L221" s="21"/>
      <c r="M221" s="82"/>
      <c r="N221" s="35">
        <f t="shared" si="16"/>
      </c>
      <c r="O221" s="150"/>
      <c r="P221" s="150"/>
      <c r="Q221" s="36">
        <f t="shared" si="17"/>
      </c>
      <c r="R221" s="34"/>
      <c r="S221" s="28"/>
      <c r="T221" s="84"/>
      <c r="U221" s="85"/>
      <c r="V221" s="29"/>
      <c r="W221" s="86"/>
      <c r="X221" s="83"/>
      <c r="Y221" s="86"/>
      <c r="Z221" s="87"/>
      <c r="AA221" s="88"/>
      <c r="AB221" s="89"/>
      <c r="AC221" s="21"/>
      <c r="AD221" s="21"/>
      <c r="AE221" s="21"/>
      <c r="AF221" s="21"/>
      <c r="AG221" s="138">
        <f t="shared" si="15"/>
        <v>2</v>
      </c>
    </row>
    <row r="222" spans="1:33" ht="12.75">
      <c r="A222" s="168"/>
      <c r="B222" s="6">
        <f t="shared" si="18"/>
        <v>45497</v>
      </c>
      <c r="C222" s="129" t="s">
        <v>492</v>
      </c>
      <c r="D222" s="107" t="s">
        <v>556</v>
      </c>
      <c r="E222" s="133" t="s">
        <v>278</v>
      </c>
      <c r="F222" s="108" t="s">
        <v>422</v>
      </c>
      <c r="G222" s="129" t="s">
        <v>279</v>
      </c>
      <c r="H222" s="109" t="s">
        <v>423</v>
      </c>
      <c r="I222" s="123"/>
      <c r="J222" s="81"/>
      <c r="K222" s="81"/>
      <c r="L222" s="21"/>
      <c r="M222" s="82"/>
      <c r="N222" s="35">
        <f t="shared" si="16"/>
      </c>
      <c r="O222" s="150"/>
      <c r="P222" s="150"/>
      <c r="Q222" s="36">
        <f t="shared" si="17"/>
      </c>
      <c r="R222" s="34"/>
      <c r="S222" s="28"/>
      <c r="T222" s="84"/>
      <c r="U222" s="85"/>
      <c r="V222" s="29"/>
      <c r="W222" s="86"/>
      <c r="X222" s="83"/>
      <c r="Y222" s="86"/>
      <c r="Z222" s="87"/>
      <c r="AA222" s="88"/>
      <c r="AB222" s="89"/>
      <c r="AC222" s="21"/>
      <c r="AD222" s="21"/>
      <c r="AE222" s="21"/>
      <c r="AF222" s="21"/>
      <c r="AG222" s="138">
        <f t="shared" si="15"/>
        <v>2</v>
      </c>
    </row>
    <row r="223" spans="1:33" ht="12.75">
      <c r="A223" s="168"/>
      <c r="B223" s="6">
        <f t="shared" si="18"/>
        <v>45498</v>
      </c>
      <c r="C223" s="120" t="s">
        <v>118</v>
      </c>
      <c r="D223" s="107" t="s">
        <v>118</v>
      </c>
      <c r="E223" s="107" t="s">
        <v>118</v>
      </c>
      <c r="F223" s="107" t="s">
        <v>118</v>
      </c>
      <c r="G223" s="107" t="s">
        <v>118</v>
      </c>
      <c r="H223" s="108" t="s">
        <v>118</v>
      </c>
      <c r="I223" s="123"/>
      <c r="J223" s="81"/>
      <c r="K223" s="81"/>
      <c r="L223" s="21"/>
      <c r="M223" s="82"/>
      <c r="N223" s="35">
        <f t="shared" si="16"/>
      </c>
      <c r="O223" s="150"/>
      <c r="P223" s="150"/>
      <c r="Q223" s="36">
        <f t="shared" si="17"/>
      </c>
      <c r="R223" s="34"/>
      <c r="S223" s="28"/>
      <c r="T223" s="84"/>
      <c r="U223" s="85"/>
      <c r="V223" s="29"/>
      <c r="W223" s="86"/>
      <c r="X223" s="83"/>
      <c r="Y223" s="86"/>
      <c r="Z223" s="87"/>
      <c r="AA223" s="88"/>
      <c r="AB223" s="89"/>
      <c r="AC223" s="21"/>
      <c r="AD223" s="21"/>
      <c r="AE223" s="21"/>
      <c r="AF223" s="21"/>
      <c r="AG223" s="138">
        <f t="shared" si="15"/>
        <v>2</v>
      </c>
    </row>
    <row r="224" spans="1:33" ht="12.75">
      <c r="A224" s="168"/>
      <c r="B224" s="6">
        <f t="shared" si="18"/>
        <v>45499</v>
      </c>
      <c r="C224" s="120" t="s">
        <v>118</v>
      </c>
      <c r="D224" s="107" t="s">
        <v>118</v>
      </c>
      <c r="E224" s="107" t="s">
        <v>118</v>
      </c>
      <c r="F224" s="107" t="s">
        <v>118</v>
      </c>
      <c r="G224" s="107" t="s">
        <v>118</v>
      </c>
      <c r="H224" s="107" t="s">
        <v>118</v>
      </c>
      <c r="I224" s="123"/>
      <c r="J224" s="81"/>
      <c r="K224" s="81"/>
      <c r="L224" s="21"/>
      <c r="M224" s="82"/>
      <c r="N224" s="35">
        <f t="shared" si="16"/>
      </c>
      <c r="O224" s="150"/>
      <c r="P224" s="150"/>
      <c r="Q224" s="36">
        <f t="shared" si="17"/>
      </c>
      <c r="R224" s="34"/>
      <c r="S224" s="28"/>
      <c r="T224" s="84"/>
      <c r="U224" s="85"/>
      <c r="V224" s="29"/>
      <c r="W224" s="86"/>
      <c r="X224" s="83"/>
      <c r="Y224" s="86"/>
      <c r="Z224" s="87"/>
      <c r="AA224" s="88"/>
      <c r="AB224" s="89"/>
      <c r="AC224" s="21"/>
      <c r="AD224" s="21"/>
      <c r="AE224" s="21"/>
      <c r="AF224" s="21"/>
      <c r="AG224" s="138">
        <f t="shared" si="15"/>
        <v>2</v>
      </c>
    </row>
    <row r="225" spans="1:33" ht="12.75">
      <c r="A225" s="168"/>
      <c r="B225" s="6">
        <f t="shared" si="18"/>
        <v>45500</v>
      </c>
      <c r="C225" s="129" t="s">
        <v>493</v>
      </c>
      <c r="D225" s="107" t="s">
        <v>557</v>
      </c>
      <c r="E225" s="133" t="s">
        <v>494</v>
      </c>
      <c r="F225" s="108" t="s">
        <v>558</v>
      </c>
      <c r="G225" s="129" t="s">
        <v>280</v>
      </c>
      <c r="H225" s="109" t="s">
        <v>424</v>
      </c>
      <c r="I225" s="123"/>
      <c r="J225" s="81"/>
      <c r="K225" s="81"/>
      <c r="L225" s="21"/>
      <c r="M225" s="82"/>
      <c r="N225" s="35">
        <f t="shared" si="16"/>
      </c>
      <c r="O225" s="150"/>
      <c r="P225" s="150"/>
      <c r="Q225" s="36">
        <f t="shared" si="17"/>
      </c>
      <c r="R225" s="34"/>
      <c r="S225" s="28"/>
      <c r="T225" s="84"/>
      <c r="U225" s="85"/>
      <c r="V225" s="29"/>
      <c r="W225" s="86"/>
      <c r="X225" s="83"/>
      <c r="Y225" s="86"/>
      <c r="Z225" s="87"/>
      <c r="AA225" s="88"/>
      <c r="AB225" s="89"/>
      <c r="AC225" s="21"/>
      <c r="AD225" s="21"/>
      <c r="AE225" s="21"/>
      <c r="AF225" s="21"/>
      <c r="AG225" s="138">
        <f t="shared" si="15"/>
        <v>2</v>
      </c>
    </row>
    <row r="226" spans="1:33" ht="12.75" customHeight="1">
      <c r="A226" s="169"/>
      <c r="B226" s="6">
        <f t="shared" si="18"/>
        <v>45501</v>
      </c>
      <c r="C226" s="157" t="s">
        <v>614</v>
      </c>
      <c r="D226" s="158"/>
      <c r="E226" s="158"/>
      <c r="F226" s="158"/>
      <c r="G226" s="158"/>
      <c r="H226" s="159"/>
      <c r="I226" s="123"/>
      <c r="J226" s="81"/>
      <c r="K226" s="81"/>
      <c r="L226" s="21"/>
      <c r="M226" s="82"/>
      <c r="N226" s="35">
        <f t="shared" si="16"/>
      </c>
      <c r="O226" s="150"/>
      <c r="P226" s="150"/>
      <c r="Q226" s="36">
        <f t="shared" si="17"/>
      </c>
      <c r="R226" s="34"/>
      <c r="S226" s="28"/>
      <c r="T226" s="84"/>
      <c r="U226" s="85"/>
      <c r="V226" s="29"/>
      <c r="W226" s="86"/>
      <c r="X226" s="83"/>
      <c r="Y226" s="86"/>
      <c r="Z226" s="87"/>
      <c r="AA226" s="88"/>
      <c r="AB226" s="89"/>
      <c r="AC226" s="21"/>
      <c r="AD226" s="21"/>
      <c r="AE226" s="21"/>
      <c r="AF226" s="21"/>
      <c r="AG226" s="138">
        <f t="shared" si="15"/>
        <v>2</v>
      </c>
    </row>
    <row r="227" spans="1:33" ht="15" customHeight="1">
      <c r="A227" s="167">
        <f>IF(B227&lt;&gt;"",_XLL.NO.SEMAINE(B227),"")</f>
        <v>31</v>
      </c>
      <c r="B227" s="6">
        <f t="shared" si="18"/>
        <v>45502</v>
      </c>
      <c r="C227" s="120" t="s">
        <v>118</v>
      </c>
      <c r="D227" s="107" t="s">
        <v>118</v>
      </c>
      <c r="E227" s="107" t="s">
        <v>118</v>
      </c>
      <c r="F227" s="107" t="s">
        <v>118</v>
      </c>
      <c r="G227" s="107" t="s">
        <v>118</v>
      </c>
      <c r="H227" s="107" t="s">
        <v>118</v>
      </c>
      <c r="I227" s="122"/>
      <c r="J227" s="20"/>
      <c r="K227" s="20"/>
      <c r="L227" s="21"/>
      <c r="M227" s="22"/>
      <c r="N227" s="35">
        <f t="shared" si="16"/>
      </c>
      <c r="O227" s="24"/>
      <c r="P227" s="24"/>
      <c r="Q227" s="36">
        <f t="shared" si="17"/>
      </c>
      <c r="R227" s="34"/>
      <c r="S227" s="23"/>
      <c r="T227" s="24"/>
      <c r="U227" s="25"/>
      <c r="V227" s="26"/>
      <c r="W227" s="23"/>
      <c r="X227" s="27"/>
      <c r="Y227" s="28"/>
      <c r="Z227" s="29"/>
      <c r="AA227" s="30"/>
      <c r="AB227" s="42"/>
      <c r="AC227" s="21"/>
      <c r="AD227" s="21"/>
      <c r="AE227" s="21"/>
      <c r="AF227" s="21"/>
      <c r="AG227" s="138">
        <f t="shared" si="15"/>
        <v>1</v>
      </c>
    </row>
    <row r="228" spans="1:33" ht="12.75">
      <c r="A228" s="168"/>
      <c r="B228" s="6">
        <f t="shared" si="18"/>
        <v>45503</v>
      </c>
      <c r="C228" s="120" t="s">
        <v>118</v>
      </c>
      <c r="D228" s="107" t="s">
        <v>118</v>
      </c>
      <c r="E228" s="107" t="s">
        <v>118</v>
      </c>
      <c r="F228" s="107" t="s">
        <v>118</v>
      </c>
      <c r="G228" s="107" t="s">
        <v>118</v>
      </c>
      <c r="H228" s="108" t="s">
        <v>118</v>
      </c>
      <c r="I228" s="122"/>
      <c r="J228" s="20"/>
      <c r="K228" s="20"/>
      <c r="L228" s="21"/>
      <c r="M228" s="22"/>
      <c r="N228" s="35">
        <f t="shared" si="16"/>
      </c>
      <c r="O228" s="24"/>
      <c r="P228" s="24"/>
      <c r="Q228" s="36">
        <f t="shared" si="17"/>
      </c>
      <c r="R228" s="34"/>
      <c r="S228" s="23"/>
      <c r="T228" s="24"/>
      <c r="U228" s="25"/>
      <c r="V228" s="26"/>
      <c r="W228" s="23"/>
      <c r="X228" s="27"/>
      <c r="Y228" s="28"/>
      <c r="Z228" s="29"/>
      <c r="AA228" s="30"/>
      <c r="AB228" s="42"/>
      <c r="AC228" s="21"/>
      <c r="AD228" s="21"/>
      <c r="AE228" s="21"/>
      <c r="AF228" s="21"/>
      <c r="AG228" s="138">
        <f aca="true" t="shared" si="19" ref="AG228:AG294">IF($B228&lt;&gt;"",IF(_XLL.NO.SEMAINE($B228-1)/2=ROUND((_XLL.NO.SEMAINE($B228-1))/2,0),2,1),IF(_XLL.NO.SEMAINE($B227-1)/2=ROUND((_XLL.NO.SEMAINE($B227-1))/2,0),2,1))</f>
        <v>1</v>
      </c>
    </row>
    <row r="229" spans="1:33" ht="12.75">
      <c r="A229" s="168"/>
      <c r="B229" s="6">
        <f t="shared" si="18"/>
        <v>45504</v>
      </c>
      <c r="C229" s="129" t="s">
        <v>495</v>
      </c>
      <c r="D229" s="107" t="s">
        <v>559</v>
      </c>
      <c r="E229" s="133" t="s">
        <v>281</v>
      </c>
      <c r="F229" s="108" t="s">
        <v>378</v>
      </c>
      <c r="G229" s="129" t="s">
        <v>282</v>
      </c>
      <c r="H229" s="109" t="s">
        <v>425</v>
      </c>
      <c r="I229" s="122"/>
      <c r="J229" s="20"/>
      <c r="K229" s="20"/>
      <c r="L229" s="21"/>
      <c r="M229" s="22"/>
      <c r="N229" s="35">
        <f t="shared" si="16"/>
      </c>
      <c r="O229" s="24"/>
      <c r="P229" s="24"/>
      <c r="Q229" s="36">
        <f t="shared" si="17"/>
      </c>
      <c r="R229" s="34"/>
      <c r="S229" s="23"/>
      <c r="T229" s="24"/>
      <c r="U229" s="25"/>
      <c r="V229" s="26"/>
      <c r="W229" s="23"/>
      <c r="X229" s="27"/>
      <c r="Y229" s="28"/>
      <c r="Z229" s="29"/>
      <c r="AA229" s="30"/>
      <c r="AB229" s="42"/>
      <c r="AC229" s="21"/>
      <c r="AD229" s="21"/>
      <c r="AE229" s="21"/>
      <c r="AF229" s="21"/>
      <c r="AG229" s="138">
        <f t="shared" si="19"/>
        <v>1</v>
      </c>
    </row>
    <row r="230" spans="1:33" ht="12.75">
      <c r="A230" s="168"/>
      <c r="B230" s="6">
        <f t="shared" si="18"/>
        <v>45505</v>
      </c>
      <c r="C230" s="120" t="s">
        <v>118</v>
      </c>
      <c r="D230" s="107" t="s">
        <v>118</v>
      </c>
      <c r="E230" s="107" t="s">
        <v>118</v>
      </c>
      <c r="F230" s="107" t="s">
        <v>118</v>
      </c>
      <c r="G230" s="107" t="s">
        <v>118</v>
      </c>
      <c r="H230" s="108" t="s">
        <v>118</v>
      </c>
      <c r="I230" s="122"/>
      <c r="J230" s="20"/>
      <c r="K230" s="20"/>
      <c r="L230" s="21"/>
      <c r="M230" s="22"/>
      <c r="N230" s="35">
        <f t="shared" si="16"/>
      </c>
      <c r="O230" s="24"/>
      <c r="P230" s="24"/>
      <c r="Q230" s="36">
        <f t="shared" si="17"/>
      </c>
      <c r="R230" s="34"/>
      <c r="S230" s="23"/>
      <c r="T230" s="24"/>
      <c r="U230" s="25"/>
      <c r="V230" s="26"/>
      <c r="W230" s="23"/>
      <c r="X230" s="27"/>
      <c r="Y230" s="28"/>
      <c r="Z230" s="29"/>
      <c r="AA230" s="30"/>
      <c r="AB230" s="42"/>
      <c r="AC230" s="21"/>
      <c r="AD230" s="21"/>
      <c r="AE230" s="21"/>
      <c r="AF230" s="21"/>
      <c r="AG230" s="138">
        <f t="shared" si="19"/>
        <v>1</v>
      </c>
    </row>
    <row r="231" spans="1:33" ht="12.75">
      <c r="A231" s="168"/>
      <c r="B231" s="6">
        <f t="shared" si="18"/>
        <v>45506</v>
      </c>
      <c r="C231" s="120" t="s">
        <v>118</v>
      </c>
      <c r="D231" s="107" t="s">
        <v>118</v>
      </c>
      <c r="E231" s="107" t="s">
        <v>118</v>
      </c>
      <c r="F231" s="107" t="s">
        <v>118</v>
      </c>
      <c r="G231" s="107" t="s">
        <v>118</v>
      </c>
      <c r="H231" s="107" t="s">
        <v>118</v>
      </c>
      <c r="I231" s="123"/>
      <c r="J231" s="81"/>
      <c r="K231" s="81"/>
      <c r="L231" s="21"/>
      <c r="M231" s="82"/>
      <c r="N231" s="35">
        <f t="shared" si="16"/>
      </c>
      <c r="O231" s="150"/>
      <c r="P231" s="150"/>
      <c r="Q231" s="36">
        <f t="shared" si="17"/>
      </c>
      <c r="R231" s="34"/>
      <c r="S231" s="28"/>
      <c r="T231" s="84"/>
      <c r="U231" s="85"/>
      <c r="V231" s="29"/>
      <c r="W231" s="86"/>
      <c r="X231" s="83"/>
      <c r="Y231" s="86"/>
      <c r="Z231" s="87"/>
      <c r="AA231" s="88"/>
      <c r="AB231" s="89"/>
      <c r="AC231" s="21"/>
      <c r="AD231" s="21"/>
      <c r="AE231" s="21"/>
      <c r="AF231" s="21"/>
      <c r="AG231" s="138">
        <f t="shared" si="19"/>
        <v>1</v>
      </c>
    </row>
    <row r="232" spans="1:33" ht="12.75">
      <c r="A232" s="168"/>
      <c r="B232" s="6">
        <f t="shared" si="18"/>
        <v>45507</v>
      </c>
      <c r="C232" s="129" t="s">
        <v>496</v>
      </c>
      <c r="D232" s="107" t="s">
        <v>560</v>
      </c>
      <c r="E232" s="133" t="s">
        <v>283</v>
      </c>
      <c r="F232" s="108" t="s">
        <v>426</v>
      </c>
      <c r="G232" s="129" t="s">
        <v>284</v>
      </c>
      <c r="H232" s="109" t="s">
        <v>427</v>
      </c>
      <c r="I232" s="123"/>
      <c r="J232" s="81"/>
      <c r="K232" s="81"/>
      <c r="L232" s="21"/>
      <c r="M232" s="82"/>
      <c r="N232" s="35">
        <f t="shared" si="16"/>
      </c>
      <c r="O232" s="150"/>
      <c r="P232" s="150"/>
      <c r="Q232" s="36">
        <f t="shared" si="17"/>
      </c>
      <c r="R232" s="34"/>
      <c r="S232" s="28"/>
      <c r="T232" s="84"/>
      <c r="U232" s="85"/>
      <c r="V232" s="29"/>
      <c r="W232" s="86"/>
      <c r="X232" s="83"/>
      <c r="Y232" s="86"/>
      <c r="Z232" s="87"/>
      <c r="AA232" s="88"/>
      <c r="AB232" s="89"/>
      <c r="AC232" s="21"/>
      <c r="AD232" s="21"/>
      <c r="AE232" s="21"/>
      <c r="AF232" s="21"/>
      <c r="AG232" s="138">
        <f t="shared" si="19"/>
        <v>1</v>
      </c>
    </row>
    <row r="233" spans="1:33" ht="12.75" customHeight="1">
      <c r="A233" s="169"/>
      <c r="B233" s="6">
        <f t="shared" si="18"/>
        <v>45508</v>
      </c>
      <c r="C233" s="120" t="s">
        <v>118</v>
      </c>
      <c r="D233" s="107" t="s">
        <v>118</v>
      </c>
      <c r="E233" s="107" t="s">
        <v>118</v>
      </c>
      <c r="F233" s="107" t="s">
        <v>118</v>
      </c>
      <c r="G233" s="107" t="s">
        <v>118</v>
      </c>
      <c r="H233" s="107" t="s">
        <v>118</v>
      </c>
      <c r="I233" s="123"/>
      <c r="J233" s="81"/>
      <c r="K233" s="81"/>
      <c r="L233" s="21"/>
      <c r="M233" s="82"/>
      <c r="N233" s="35">
        <f t="shared" si="16"/>
      </c>
      <c r="O233" s="150"/>
      <c r="P233" s="150"/>
      <c r="Q233" s="36">
        <f t="shared" si="17"/>
      </c>
      <c r="R233" s="34"/>
      <c r="S233" s="28"/>
      <c r="T233" s="84"/>
      <c r="U233" s="85"/>
      <c r="V233" s="29"/>
      <c r="W233" s="86"/>
      <c r="X233" s="83"/>
      <c r="Y233" s="86"/>
      <c r="Z233" s="87"/>
      <c r="AA233" s="88"/>
      <c r="AB233" s="89"/>
      <c r="AC233" s="21"/>
      <c r="AD233" s="21"/>
      <c r="AE233" s="21"/>
      <c r="AF233" s="21"/>
      <c r="AG233" s="138">
        <f t="shared" si="19"/>
        <v>1</v>
      </c>
    </row>
    <row r="234" spans="1:33" ht="15" customHeight="1">
      <c r="A234" s="167">
        <f>IF(B234&lt;&gt;"",_XLL.NO.SEMAINE(B234),"")</f>
        <v>32</v>
      </c>
      <c r="B234" s="6">
        <f t="shared" si="18"/>
        <v>45509</v>
      </c>
      <c r="C234" s="120" t="s">
        <v>118</v>
      </c>
      <c r="D234" s="107" t="s">
        <v>118</v>
      </c>
      <c r="E234" s="107" t="s">
        <v>118</v>
      </c>
      <c r="F234" s="107" t="s">
        <v>118</v>
      </c>
      <c r="G234" s="107" t="s">
        <v>118</v>
      </c>
      <c r="H234" s="107" t="s">
        <v>118</v>
      </c>
      <c r="I234" s="123"/>
      <c r="J234" s="81"/>
      <c r="K234" s="81"/>
      <c r="L234" s="21"/>
      <c r="M234" s="82"/>
      <c r="N234" s="35">
        <f t="shared" si="16"/>
      </c>
      <c r="O234" s="150"/>
      <c r="P234" s="150"/>
      <c r="Q234" s="36">
        <f t="shared" si="17"/>
      </c>
      <c r="R234" s="34"/>
      <c r="S234" s="28"/>
      <c r="T234" s="84"/>
      <c r="U234" s="85"/>
      <c r="V234" s="29"/>
      <c r="W234" s="86"/>
      <c r="X234" s="83"/>
      <c r="Y234" s="86"/>
      <c r="Z234" s="87"/>
      <c r="AA234" s="88"/>
      <c r="AB234" s="89"/>
      <c r="AC234" s="21"/>
      <c r="AD234" s="21"/>
      <c r="AE234" s="21"/>
      <c r="AF234" s="21"/>
      <c r="AG234" s="138">
        <f t="shared" si="19"/>
        <v>2</v>
      </c>
    </row>
    <row r="235" spans="1:33" ht="12.75">
      <c r="A235" s="168"/>
      <c r="B235" s="6">
        <f t="shared" si="18"/>
        <v>45510</v>
      </c>
      <c r="C235" s="120" t="s">
        <v>118</v>
      </c>
      <c r="D235" s="107" t="s">
        <v>118</v>
      </c>
      <c r="E235" s="107" t="s">
        <v>118</v>
      </c>
      <c r="F235" s="107" t="s">
        <v>118</v>
      </c>
      <c r="G235" s="107" t="s">
        <v>118</v>
      </c>
      <c r="H235" s="108" t="s">
        <v>118</v>
      </c>
      <c r="I235" s="123"/>
      <c r="J235" s="81"/>
      <c r="K235" s="81"/>
      <c r="L235" s="21"/>
      <c r="M235" s="82"/>
      <c r="N235" s="35">
        <f t="shared" si="16"/>
      </c>
      <c r="O235" s="150"/>
      <c r="P235" s="150"/>
      <c r="Q235" s="36">
        <f t="shared" si="17"/>
      </c>
      <c r="R235" s="34"/>
      <c r="S235" s="28"/>
      <c r="T235" s="84"/>
      <c r="U235" s="85"/>
      <c r="V235" s="29"/>
      <c r="W235" s="86"/>
      <c r="X235" s="83"/>
      <c r="Y235" s="86"/>
      <c r="Z235" s="87"/>
      <c r="AA235" s="88"/>
      <c r="AB235" s="89"/>
      <c r="AC235" s="21"/>
      <c r="AD235" s="21"/>
      <c r="AE235" s="21"/>
      <c r="AF235" s="21"/>
      <c r="AG235" s="138">
        <f t="shared" si="19"/>
        <v>2</v>
      </c>
    </row>
    <row r="236" spans="1:33" ht="12.75">
      <c r="A236" s="168"/>
      <c r="B236" s="6">
        <f t="shared" si="18"/>
        <v>45511</v>
      </c>
      <c r="C236" s="129" t="s">
        <v>497</v>
      </c>
      <c r="D236" s="107" t="s">
        <v>561</v>
      </c>
      <c r="E236" s="133" t="s">
        <v>285</v>
      </c>
      <c r="F236" s="108" t="s">
        <v>428</v>
      </c>
      <c r="G236" s="129" t="s">
        <v>286</v>
      </c>
      <c r="H236" s="109" t="s">
        <v>429</v>
      </c>
      <c r="I236" s="123"/>
      <c r="J236" s="81"/>
      <c r="K236" s="81"/>
      <c r="L236" s="21"/>
      <c r="M236" s="82"/>
      <c r="N236" s="35">
        <f t="shared" si="16"/>
      </c>
      <c r="O236" s="150"/>
      <c r="P236" s="150"/>
      <c r="Q236" s="36">
        <f t="shared" si="17"/>
      </c>
      <c r="R236" s="34"/>
      <c r="S236" s="28"/>
      <c r="T236" s="84"/>
      <c r="U236" s="85"/>
      <c r="V236" s="29"/>
      <c r="W236" s="86"/>
      <c r="X236" s="83"/>
      <c r="Y236" s="86"/>
      <c r="Z236" s="87"/>
      <c r="AA236" s="88"/>
      <c r="AB236" s="89"/>
      <c r="AC236" s="21"/>
      <c r="AD236" s="21"/>
      <c r="AE236" s="21"/>
      <c r="AF236" s="21"/>
      <c r="AG236" s="138">
        <f t="shared" si="19"/>
        <v>2</v>
      </c>
    </row>
    <row r="237" spans="1:33" ht="12.75">
      <c r="A237" s="168"/>
      <c r="B237" s="6">
        <f t="shared" si="18"/>
        <v>45512</v>
      </c>
      <c r="C237" s="120" t="s">
        <v>118</v>
      </c>
      <c r="D237" s="107" t="s">
        <v>118</v>
      </c>
      <c r="E237" s="107" t="s">
        <v>118</v>
      </c>
      <c r="F237" s="107" t="s">
        <v>118</v>
      </c>
      <c r="G237" s="107" t="s">
        <v>118</v>
      </c>
      <c r="H237" s="108" t="s">
        <v>118</v>
      </c>
      <c r="I237" s="123"/>
      <c r="J237" s="81"/>
      <c r="K237" s="81"/>
      <c r="L237" s="21"/>
      <c r="M237" s="82"/>
      <c r="N237" s="35">
        <f t="shared" si="16"/>
      </c>
      <c r="O237" s="150"/>
      <c r="P237" s="150"/>
      <c r="Q237" s="36">
        <f t="shared" si="17"/>
      </c>
      <c r="R237" s="34"/>
      <c r="S237" s="28"/>
      <c r="T237" s="84"/>
      <c r="U237" s="85"/>
      <c r="V237" s="29"/>
      <c r="W237" s="86"/>
      <c r="X237" s="83"/>
      <c r="Y237" s="86"/>
      <c r="Z237" s="87"/>
      <c r="AA237" s="88"/>
      <c r="AB237" s="89"/>
      <c r="AC237" s="21"/>
      <c r="AD237" s="21"/>
      <c r="AE237" s="21"/>
      <c r="AF237" s="21"/>
      <c r="AG237" s="138">
        <f t="shared" si="19"/>
        <v>2</v>
      </c>
    </row>
    <row r="238" spans="1:33" ht="12.75">
      <c r="A238" s="168"/>
      <c r="B238" s="6">
        <f t="shared" si="18"/>
        <v>45513</v>
      </c>
      <c r="C238" s="120" t="s">
        <v>118</v>
      </c>
      <c r="D238" s="107" t="s">
        <v>118</v>
      </c>
      <c r="E238" s="107" t="s">
        <v>118</v>
      </c>
      <c r="F238" s="107" t="s">
        <v>118</v>
      </c>
      <c r="G238" s="107" t="s">
        <v>118</v>
      </c>
      <c r="H238" s="107" t="s">
        <v>118</v>
      </c>
      <c r="I238" s="123"/>
      <c r="J238" s="81"/>
      <c r="K238" s="81"/>
      <c r="L238" s="21"/>
      <c r="M238" s="82"/>
      <c r="N238" s="35">
        <f t="shared" si="16"/>
      </c>
      <c r="O238" s="150"/>
      <c r="P238" s="150"/>
      <c r="Q238" s="36">
        <f t="shared" si="17"/>
      </c>
      <c r="R238" s="34"/>
      <c r="S238" s="28"/>
      <c r="T238" s="84"/>
      <c r="U238" s="85"/>
      <c r="V238" s="29"/>
      <c r="W238" s="86"/>
      <c r="X238" s="83"/>
      <c r="Y238" s="86"/>
      <c r="Z238" s="87"/>
      <c r="AA238" s="88"/>
      <c r="AB238" s="89"/>
      <c r="AC238" s="21"/>
      <c r="AD238" s="21"/>
      <c r="AE238" s="21"/>
      <c r="AF238" s="21"/>
      <c r="AG238" s="138">
        <f t="shared" si="19"/>
        <v>2</v>
      </c>
    </row>
    <row r="239" spans="1:33" ht="12.75">
      <c r="A239" s="168"/>
      <c r="B239" s="6">
        <f t="shared" si="18"/>
        <v>45514</v>
      </c>
      <c r="C239" s="129" t="s">
        <v>498</v>
      </c>
      <c r="D239" s="107" t="s">
        <v>562</v>
      </c>
      <c r="E239" s="133" t="s">
        <v>287</v>
      </c>
      <c r="F239" s="108" t="s">
        <v>430</v>
      </c>
      <c r="G239" s="129" t="s">
        <v>288</v>
      </c>
      <c r="H239" s="109" t="s">
        <v>431</v>
      </c>
      <c r="I239" s="123"/>
      <c r="J239" s="81"/>
      <c r="K239" s="81"/>
      <c r="L239" s="21"/>
      <c r="M239" s="82"/>
      <c r="N239" s="35">
        <f t="shared" si="16"/>
      </c>
      <c r="O239" s="150"/>
      <c r="P239" s="150"/>
      <c r="Q239" s="36">
        <f t="shared" si="17"/>
      </c>
      <c r="R239" s="34"/>
      <c r="S239" s="28"/>
      <c r="T239" s="84"/>
      <c r="U239" s="85"/>
      <c r="V239" s="29"/>
      <c r="W239" s="86"/>
      <c r="X239" s="83"/>
      <c r="Y239" s="86"/>
      <c r="Z239" s="87"/>
      <c r="AA239" s="88"/>
      <c r="AB239" s="89"/>
      <c r="AC239" s="21"/>
      <c r="AD239" s="21"/>
      <c r="AE239" s="21"/>
      <c r="AF239" s="21"/>
      <c r="AG239" s="138">
        <f t="shared" si="19"/>
        <v>2</v>
      </c>
    </row>
    <row r="240" spans="1:33" ht="12.75" customHeight="1">
      <c r="A240" s="169"/>
      <c r="B240" s="6">
        <f t="shared" si="18"/>
        <v>45515</v>
      </c>
      <c r="C240" s="120" t="s">
        <v>118</v>
      </c>
      <c r="D240" s="107" t="s">
        <v>118</v>
      </c>
      <c r="E240" s="107" t="s">
        <v>118</v>
      </c>
      <c r="F240" s="107" t="s">
        <v>118</v>
      </c>
      <c r="G240" s="107" t="s">
        <v>118</v>
      </c>
      <c r="H240" s="107" t="s">
        <v>118</v>
      </c>
      <c r="I240" s="123"/>
      <c r="J240" s="81"/>
      <c r="K240" s="81"/>
      <c r="L240" s="21"/>
      <c r="M240" s="82"/>
      <c r="N240" s="35">
        <f t="shared" si="16"/>
      </c>
      <c r="O240" s="150"/>
      <c r="P240" s="150"/>
      <c r="Q240" s="36">
        <f t="shared" si="17"/>
      </c>
      <c r="R240" s="34"/>
      <c r="S240" s="28"/>
      <c r="T240" s="84"/>
      <c r="U240" s="85"/>
      <c r="V240" s="29"/>
      <c r="W240" s="86"/>
      <c r="X240" s="83"/>
      <c r="Y240" s="86"/>
      <c r="Z240" s="87"/>
      <c r="AA240" s="88"/>
      <c r="AB240" s="89"/>
      <c r="AC240" s="21"/>
      <c r="AD240" s="21"/>
      <c r="AE240" s="21"/>
      <c r="AF240" s="21"/>
      <c r="AG240" s="138">
        <f t="shared" si="19"/>
        <v>2</v>
      </c>
    </row>
    <row r="241" spans="1:33" ht="15" customHeight="1">
      <c r="A241" s="167">
        <f>IF(B241&lt;&gt;"",_XLL.NO.SEMAINE(B241),"")</f>
        <v>33</v>
      </c>
      <c r="B241" s="6">
        <f t="shared" si="18"/>
        <v>45516</v>
      </c>
      <c r="C241" s="120" t="s">
        <v>118</v>
      </c>
      <c r="D241" s="107" t="s">
        <v>118</v>
      </c>
      <c r="E241" s="107" t="s">
        <v>118</v>
      </c>
      <c r="F241" s="107" t="s">
        <v>118</v>
      </c>
      <c r="G241" s="107" t="s">
        <v>118</v>
      </c>
      <c r="H241" s="107" t="s">
        <v>118</v>
      </c>
      <c r="I241" s="122"/>
      <c r="J241" s="20"/>
      <c r="K241" s="20"/>
      <c r="L241" s="21"/>
      <c r="M241" s="22"/>
      <c r="N241" s="35">
        <f t="shared" si="16"/>
      </c>
      <c r="O241" s="24"/>
      <c r="P241" s="24"/>
      <c r="Q241" s="36">
        <f t="shared" si="17"/>
      </c>
      <c r="R241" s="34"/>
      <c r="S241" s="23"/>
      <c r="T241" s="24"/>
      <c r="U241" s="25"/>
      <c r="V241" s="26"/>
      <c r="W241" s="23"/>
      <c r="X241" s="27"/>
      <c r="Y241" s="28"/>
      <c r="Z241" s="29"/>
      <c r="AA241" s="30"/>
      <c r="AB241" s="42"/>
      <c r="AC241" s="21"/>
      <c r="AD241" s="21"/>
      <c r="AE241" s="21"/>
      <c r="AF241" s="21"/>
      <c r="AG241" s="138">
        <f t="shared" si="19"/>
        <v>1</v>
      </c>
    </row>
    <row r="242" spans="1:33" ht="12.75">
      <c r="A242" s="168"/>
      <c r="B242" s="6">
        <f t="shared" si="18"/>
        <v>45517</v>
      </c>
      <c r="C242" s="120" t="s">
        <v>118</v>
      </c>
      <c r="D242" s="107" t="s">
        <v>118</v>
      </c>
      <c r="E242" s="107" t="s">
        <v>118</v>
      </c>
      <c r="F242" s="107" t="s">
        <v>118</v>
      </c>
      <c r="G242" s="107" t="s">
        <v>118</v>
      </c>
      <c r="H242" s="108" t="s">
        <v>118</v>
      </c>
      <c r="I242" s="122"/>
      <c r="J242" s="20"/>
      <c r="K242" s="20"/>
      <c r="L242" s="21"/>
      <c r="M242" s="22"/>
      <c r="N242" s="35">
        <f t="shared" si="16"/>
      </c>
      <c r="O242" s="24"/>
      <c r="P242" s="24"/>
      <c r="Q242" s="36">
        <f t="shared" si="17"/>
      </c>
      <c r="R242" s="34"/>
      <c r="S242" s="23"/>
      <c r="T242" s="24"/>
      <c r="U242" s="25"/>
      <c r="V242" s="26"/>
      <c r="W242" s="23"/>
      <c r="X242" s="27"/>
      <c r="Y242" s="28"/>
      <c r="Z242" s="29"/>
      <c r="AA242" s="30"/>
      <c r="AB242" s="42"/>
      <c r="AC242" s="21"/>
      <c r="AD242" s="21"/>
      <c r="AE242" s="21"/>
      <c r="AF242" s="21"/>
      <c r="AG242" s="138">
        <f t="shared" si="19"/>
        <v>1</v>
      </c>
    </row>
    <row r="243" spans="1:33" ht="12.75">
      <c r="A243" s="168"/>
      <c r="B243" s="6">
        <f t="shared" si="18"/>
        <v>45518</v>
      </c>
      <c r="C243" s="129" t="s">
        <v>499</v>
      </c>
      <c r="D243" s="107" t="s">
        <v>563</v>
      </c>
      <c r="E243" s="133" t="s">
        <v>289</v>
      </c>
      <c r="F243" s="108" t="s">
        <v>432</v>
      </c>
      <c r="G243" s="129" t="s">
        <v>290</v>
      </c>
      <c r="H243" s="109" t="s">
        <v>433</v>
      </c>
      <c r="I243" s="122"/>
      <c r="J243" s="20"/>
      <c r="K243" s="20"/>
      <c r="L243" s="21"/>
      <c r="M243" s="22"/>
      <c r="N243" s="35">
        <f t="shared" si="16"/>
      </c>
      <c r="O243" s="24"/>
      <c r="P243" s="24"/>
      <c r="Q243" s="36">
        <f t="shared" si="17"/>
      </c>
      <c r="R243" s="34"/>
      <c r="S243" s="23"/>
      <c r="T243" s="24"/>
      <c r="U243" s="25"/>
      <c r="V243" s="26"/>
      <c r="W243" s="23"/>
      <c r="X243" s="27"/>
      <c r="Y243" s="28"/>
      <c r="Z243" s="29"/>
      <c r="AA243" s="30"/>
      <c r="AB243" s="42"/>
      <c r="AC243" s="21"/>
      <c r="AD243" s="21"/>
      <c r="AE243" s="21"/>
      <c r="AF243" s="21"/>
      <c r="AG243" s="138">
        <f t="shared" si="19"/>
        <v>1</v>
      </c>
    </row>
    <row r="244" spans="1:33" ht="12.75">
      <c r="A244" s="168"/>
      <c r="B244" s="6">
        <f t="shared" si="18"/>
        <v>45519</v>
      </c>
      <c r="C244" s="157" t="s">
        <v>615</v>
      </c>
      <c r="D244" s="158"/>
      <c r="E244" s="158"/>
      <c r="F244" s="158"/>
      <c r="G244" s="158"/>
      <c r="H244" s="159"/>
      <c r="I244" s="122"/>
      <c r="J244" s="20"/>
      <c r="K244" s="20"/>
      <c r="L244" s="21"/>
      <c r="M244" s="22"/>
      <c r="N244" s="35">
        <f t="shared" si="16"/>
      </c>
      <c r="O244" s="24"/>
      <c r="P244" s="24"/>
      <c r="Q244" s="36">
        <f t="shared" si="17"/>
      </c>
      <c r="R244" s="34"/>
      <c r="S244" s="23"/>
      <c r="T244" s="24"/>
      <c r="U244" s="25"/>
      <c r="V244" s="26"/>
      <c r="W244" s="23"/>
      <c r="X244" s="27"/>
      <c r="Y244" s="28"/>
      <c r="Z244" s="29"/>
      <c r="AA244" s="30"/>
      <c r="AB244" s="42"/>
      <c r="AC244" s="21"/>
      <c r="AD244" s="21"/>
      <c r="AE244" s="21"/>
      <c r="AF244" s="21"/>
      <c r="AG244" s="138">
        <f t="shared" si="19"/>
        <v>1</v>
      </c>
    </row>
    <row r="245" spans="1:33" ht="12.75">
      <c r="A245" s="168"/>
      <c r="B245" s="6">
        <f t="shared" si="18"/>
        <v>45520</v>
      </c>
      <c r="C245" s="120" t="s">
        <v>118</v>
      </c>
      <c r="D245" s="107" t="s">
        <v>118</v>
      </c>
      <c r="E245" s="107" t="s">
        <v>118</v>
      </c>
      <c r="F245" s="107" t="s">
        <v>118</v>
      </c>
      <c r="G245" s="107" t="s">
        <v>118</v>
      </c>
      <c r="H245" s="107" t="s">
        <v>118</v>
      </c>
      <c r="I245" s="123"/>
      <c r="J245" s="81"/>
      <c r="K245" s="81"/>
      <c r="L245" s="21"/>
      <c r="M245" s="82"/>
      <c r="N245" s="35">
        <f t="shared" si="16"/>
      </c>
      <c r="O245" s="150"/>
      <c r="P245" s="150"/>
      <c r="Q245" s="36">
        <f t="shared" si="17"/>
      </c>
      <c r="R245" s="34"/>
      <c r="S245" s="28"/>
      <c r="T245" s="84"/>
      <c r="U245" s="85"/>
      <c r="V245" s="29"/>
      <c r="W245" s="86"/>
      <c r="X245" s="83"/>
      <c r="Y245" s="86"/>
      <c r="Z245" s="87"/>
      <c r="AA245" s="88"/>
      <c r="AB245" s="89"/>
      <c r="AC245" s="21"/>
      <c r="AD245" s="21"/>
      <c r="AE245" s="21"/>
      <c r="AF245" s="21"/>
      <c r="AG245" s="138">
        <f t="shared" si="19"/>
        <v>1</v>
      </c>
    </row>
    <row r="246" spans="1:33" ht="12.75">
      <c r="A246" s="168"/>
      <c r="B246" s="6">
        <f t="shared" si="18"/>
        <v>45521</v>
      </c>
      <c r="C246" s="129" t="s">
        <v>500</v>
      </c>
      <c r="D246" s="107" t="s">
        <v>564</v>
      </c>
      <c r="E246" s="133" t="s">
        <v>291</v>
      </c>
      <c r="F246" s="108" t="s">
        <v>434</v>
      </c>
      <c r="G246" s="129" t="s">
        <v>292</v>
      </c>
      <c r="H246" s="109" t="s">
        <v>435</v>
      </c>
      <c r="I246" s="123"/>
      <c r="J246" s="81"/>
      <c r="K246" s="81"/>
      <c r="L246" s="21"/>
      <c r="M246" s="82"/>
      <c r="N246" s="35">
        <f t="shared" si="16"/>
      </c>
      <c r="O246" s="150"/>
      <c r="P246" s="150"/>
      <c r="Q246" s="36">
        <f t="shared" si="17"/>
      </c>
      <c r="R246" s="34"/>
      <c r="S246" s="28"/>
      <c r="T246" s="84"/>
      <c r="U246" s="85"/>
      <c r="V246" s="29"/>
      <c r="W246" s="86"/>
      <c r="X246" s="83"/>
      <c r="Y246" s="86"/>
      <c r="Z246" s="87"/>
      <c r="AA246" s="88"/>
      <c r="AB246" s="89"/>
      <c r="AC246" s="21"/>
      <c r="AD246" s="21"/>
      <c r="AE246" s="21"/>
      <c r="AF246" s="21"/>
      <c r="AG246" s="138">
        <f t="shared" si="19"/>
        <v>1</v>
      </c>
    </row>
    <row r="247" spans="1:33" ht="12.75" customHeight="1">
      <c r="A247" s="169"/>
      <c r="B247" s="6">
        <f t="shared" si="18"/>
        <v>45522</v>
      </c>
      <c r="C247" s="120" t="s">
        <v>118</v>
      </c>
      <c r="D247" s="107" t="s">
        <v>118</v>
      </c>
      <c r="E247" s="107" t="s">
        <v>118</v>
      </c>
      <c r="F247" s="107" t="s">
        <v>118</v>
      </c>
      <c r="G247" s="107" t="s">
        <v>118</v>
      </c>
      <c r="H247" s="107" t="s">
        <v>118</v>
      </c>
      <c r="I247" s="123"/>
      <c r="J247" s="81"/>
      <c r="K247" s="81"/>
      <c r="L247" s="21"/>
      <c r="M247" s="82"/>
      <c r="N247" s="35">
        <f t="shared" si="16"/>
      </c>
      <c r="O247" s="150"/>
      <c r="P247" s="150"/>
      <c r="Q247" s="36">
        <f t="shared" si="17"/>
      </c>
      <c r="R247" s="34"/>
      <c r="S247" s="28"/>
      <c r="T247" s="84"/>
      <c r="U247" s="85"/>
      <c r="V247" s="29"/>
      <c r="W247" s="86"/>
      <c r="X247" s="83"/>
      <c r="Y247" s="86"/>
      <c r="Z247" s="87"/>
      <c r="AA247" s="88"/>
      <c r="AB247" s="89"/>
      <c r="AC247" s="21"/>
      <c r="AD247" s="21"/>
      <c r="AE247" s="21"/>
      <c r="AF247" s="21"/>
      <c r="AG247" s="138">
        <f t="shared" si="19"/>
        <v>1</v>
      </c>
    </row>
    <row r="248" spans="1:33" ht="15" customHeight="1">
      <c r="A248" s="154">
        <f>IF(B248&lt;&gt;"",_XLL.NO.SEMAINE(B248),"")</f>
        <v>34</v>
      </c>
      <c r="B248" s="6">
        <f t="shared" si="18"/>
        <v>45523</v>
      </c>
      <c r="C248" s="120" t="s">
        <v>118</v>
      </c>
      <c r="D248" s="107" t="s">
        <v>118</v>
      </c>
      <c r="E248" s="107" t="s">
        <v>118</v>
      </c>
      <c r="F248" s="107" t="s">
        <v>118</v>
      </c>
      <c r="G248" s="107" t="s">
        <v>118</v>
      </c>
      <c r="H248" s="107" t="s">
        <v>118</v>
      </c>
      <c r="I248" s="123"/>
      <c r="J248" s="81"/>
      <c r="K248" s="81"/>
      <c r="L248" s="21"/>
      <c r="M248" s="82"/>
      <c r="N248" s="35">
        <f t="shared" si="16"/>
      </c>
      <c r="O248" s="150"/>
      <c r="P248" s="150"/>
      <c r="Q248" s="36">
        <f t="shared" si="17"/>
      </c>
      <c r="R248" s="34"/>
      <c r="S248" s="28"/>
      <c r="T248" s="84"/>
      <c r="U248" s="85"/>
      <c r="V248" s="29"/>
      <c r="W248" s="86"/>
      <c r="X248" s="83"/>
      <c r="Y248" s="86"/>
      <c r="Z248" s="87"/>
      <c r="AA248" s="88"/>
      <c r="AB248" s="89"/>
      <c r="AC248" s="21"/>
      <c r="AD248" s="21"/>
      <c r="AE248" s="21"/>
      <c r="AF248" s="21"/>
      <c r="AG248" s="138">
        <f t="shared" si="19"/>
        <v>2</v>
      </c>
    </row>
    <row r="249" spans="1:33" ht="12.75">
      <c r="A249" s="155"/>
      <c r="B249" s="6">
        <f t="shared" si="18"/>
        <v>45524</v>
      </c>
      <c r="C249" s="124" t="s">
        <v>118</v>
      </c>
      <c r="D249" s="107" t="s">
        <v>118</v>
      </c>
      <c r="E249" s="108" t="s">
        <v>118</v>
      </c>
      <c r="F249" s="108" t="s">
        <v>118</v>
      </c>
      <c r="G249" s="108" t="s">
        <v>118</v>
      </c>
      <c r="H249" s="108" t="s">
        <v>118</v>
      </c>
      <c r="I249" s="123"/>
      <c r="J249" s="81"/>
      <c r="K249" s="81"/>
      <c r="L249" s="21"/>
      <c r="M249" s="82"/>
      <c r="N249" s="35">
        <f t="shared" si="16"/>
      </c>
      <c r="O249" s="150"/>
      <c r="P249" s="150"/>
      <c r="Q249" s="36">
        <f t="shared" si="17"/>
      </c>
      <c r="R249" s="34"/>
      <c r="S249" s="28"/>
      <c r="T249" s="84"/>
      <c r="U249" s="85"/>
      <c r="V249" s="29"/>
      <c r="W249" s="86"/>
      <c r="X249" s="83"/>
      <c r="Y249" s="86"/>
      <c r="Z249" s="87"/>
      <c r="AA249" s="88"/>
      <c r="AB249" s="89"/>
      <c r="AC249" s="21"/>
      <c r="AD249" s="21"/>
      <c r="AE249" s="21"/>
      <c r="AF249" s="21"/>
      <c r="AG249" s="138">
        <f t="shared" si="19"/>
        <v>2</v>
      </c>
    </row>
    <row r="250" spans="1:33" ht="12.75">
      <c r="A250" s="155"/>
      <c r="B250" s="6">
        <f t="shared" si="18"/>
        <v>45525</v>
      </c>
      <c r="C250" s="129" t="s">
        <v>501</v>
      </c>
      <c r="D250" s="107" t="s">
        <v>565</v>
      </c>
      <c r="E250" s="133" t="s">
        <v>502</v>
      </c>
      <c r="F250" s="108" t="s">
        <v>566</v>
      </c>
      <c r="G250" s="129" t="s">
        <v>293</v>
      </c>
      <c r="H250" s="109" t="s">
        <v>436</v>
      </c>
      <c r="I250" s="123"/>
      <c r="J250" s="81"/>
      <c r="K250" s="81"/>
      <c r="L250" s="21"/>
      <c r="M250" s="82"/>
      <c r="N250" s="35">
        <f t="shared" si="16"/>
      </c>
      <c r="O250" s="150"/>
      <c r="P250" s="150"/>
      <c r="Q250" s="36">
        <f t="shared" si="17"/>
      </c>
      <c r="R250" s="34"/>
      <c r="S250" s="28"/>
      <c r="T250" s="84"/>
      <c r="U250" s="85"/>
      <c r="V250" s="29"/>
      <c r="W250" s="86"/>
      <c r="X250" s="83"/>
      <c r="Y250" s="86"/>
      <c r="Z250" s="87"/>
      <c r="AA250" s="88"/>
      <c r="AB250" s="89"/>
      <c r="AC250" s="21"/>
      <c r="AD250" s="21"/>
      <c r="AE250" s="21"/>
      <c r="AF250" s="21"/>
      <c r="AG250" s="138">
        <f t="shared" si="19"/>
        <v>2</v>
      </c>
    </row>
    <row r="251" spans="1:33" ht="12.75">
      <c r="A251" s="155"/>
      <c r="B251" s="6">
        <f t="shared" si="18"/>
        <v>45526</v>
      </c>
      <c r="C251" s="120" t="s">
        <v>118</v>
      </c>
      <c r="D251" s="107" t="s">
        <v>118</v>
      </c>
      <c r="E251" s="107" t="s">
        <v>118</v>
      </c>
      <c r="F251" s="107" t="s">
        <v>118</v>
      </c>
      <c r="G251" s="107" t="s">
        <v>118</v>
      </c>
      <c r="H251" s="107" t="s">
        <v>118</v>
      </c>
      <c r="I251" s="123"/>
      <c r="J251" s="81"/>
      <c r="K251" s="81"/>
      <c r="L251" s="21"/>
      <c r="M251" s="82"/>
      <c r="N251" s="35">
        <f t="shared" si="16"/>
      </c>
      <c r="O251" s="150"/>
      <c r="P251" s="150"/>
      <c r="Q251" s="36">
        <f t="shared" si="17"/>
      </c>
      <c r="R251" s="34"/>
      <c r="S251" s="28"/>
      <c r="T251" s="84"/>
      <c r="U251" s="85"/>
      <c r="V251" s="29"/>
      <c r="W251" s="86"/>
      <c r="X251" s="83"/>
      <c r="Y251" s="86"/>
      <c r="Z251" s="87"/>
      <c r="AA251" s="88"/>
      <c r="AB251" s="89"/>
      <c r="AC251" s="21"/>
      <c r="AD251" s="21"/>
      <c r="AE251" s="21"/>
      <c r="AF251" s="21"/>
      <c r="AG251" s="138">
        <f t="shared" si="19"/>
        <v>2</v>
      </c>
    </row>
    <row r="252" spans="1:33" ht="12.75">
      <c r="A252" s="155"/>
      <c r="B252" s="6">
        <f t="shared" si="18"/>
        <v>45527</v>
      </c>
      <c r="C252" s="120" t="s">
        <v>118</v>
      </c>
      <c r="D252" s="107" t="s">
        <v>118</v>
      </c>
      <c r="E252" s="107" t="s">
        <v>118</v>
      </c>
      <c r="F252" s="107" t="s">
        <v>118</v>
      </c>
      <c r="G252" s="107" t="s">
        <v>118</v>
      </c>
      <c r="H252" s="107" t="s">
        <v>118</v>
      </c>
      <c r="I252" s="123"/>
      <c r="J252" s="81"/>
      <c r="K252" s="81"/>
      <c r="L252" s="21"/>
      <c r="M252" s="82"/>
      <c r="N252" s="35">
        <f t="shared" si="16"/>
      </c>
      <c r="O252" s="150"/>
      <c r="P252" s="150"/>
      <c r="Q252" s="36">
        <f t="shared" si="17"/>
      </c>
      <c r="R252" s="34"/>
      <c r="S252" s="28"/>
      <c r="T252" s="84"/>
      <c r="U252" s="85"/>
      <c r="V252" s="29"/>
      <c r="W252" s="86"/>
      <c r="X252" s="83"/>
      <c r="Y252" s="86"/>
      <c r="Z252" s="87"/>
      <c r="AA252" s="88"/>
      <c r="AB252" s="89"/>
      <c r="AC252" s="21"/>
      <c r="AD252" s="21"/>
      <c r="AE252" s="21"/>
      <c r="AF252" s="21"/>
      <c r="AG252" s="138">
        <f t="shared" si="19"/>
        <v>2</v>
      </c>
    </row>
    <row r="253" spans="1:33" ht="12.75">
      <c r="A253" s="155"/>
      <c r="B253" s="162">
        <f t="shared" si="18"/>
        <v>45528</v>
      </c>
      <c r="C253" s="129" t="s">
        <v>503</v>
      </c>
      <c r="D253" s="139" t="s">
        <v>567</v>
      </c>
      <c r="E253" s="140" t="s">
        <v>504</v>
      </c>
      <c r="F253" s="141" t="s">
        <v>568</v>
      </c>
      <c r="G253" s="129" t="s">
        <v>294</v>
      </c>
      <c r="H253" s="142" t="s">
        <v>437</v>
      </c>
      <c r="I253" s="123"/>
      <c r="J253" s="81"/>
      <c r="K253" s="81"/>
      <c r="L253" s="21"/>
      <c r="M253" s="82"/>
      <c r="N253" s="35">
        <f t="shared" si="16"/>
      </c>
      <c r="O253" s="150"/>
      <c r="P253" s="150"/>
      <c r="Q253" s="36">
        <f t="shared" si="17"/>
      </c>
      <c r="R253" s="34"/>
      <c r="S253" s="28"/>
      <c r="T253" s="84"/>
      <c r="U253" s="85"/>
      <c r="V253" s="29"/>
      <c r="W253" s="86"/>
      <c r="X253" s="83"/>
      <c r="Y253" s="86"/>
      <c r="Z253" s="87"/>
      <c r="AA253" s="88"/>
      <c r="AB253" s="89"/>
      <c r="AC253" s="21"/>
      <c r="AD253" s="21"/>
      <c r="AE253" s="21"/>
      <c r="AF253" s="21"/>
      <c r="AG253" s="138">
        <f t="shared" si="19"/>
        <v>2</v>
      </c>
    </row>
    <row r="254" spans="1:33" ht="12.75">
      <c r="A254" s="155"/>
      <c r="B254" s="164"/>
      <c r="C254" s="151" t="s">
        <v>616</v>
      </c>
      <c r="D254" s="152"/>
      <c r="E254" s="152"/>
      <c r="F254" s="152"/>
      <c r="G254" s="152"/>
      <c r="H254" s="153"/>
      <c r="I254" s="146"/>
      <c r="J254" s="81"/>
      <c r="K254" s="81"/>
      <c r="L254" s="21"/>
      <c r="M254" s="82"/>
      <c r="N254" s="35">
        <f t="shared" si="16"/>
      </c>
      <c r="O254" s="150"/>
      <c r="P254" s="150"/>
      <c r="Q254" s="36">
        <f t="shared" si="17"/>
      </c>
      <c r="R254" s="34"/>
      <c r="S254" s="28"/>
      <c r="T254" s="84"/>
      <c r="U254" s="85"/>
      <c r="V254" s="29"/>
      <c r="W254" s="86"/>
      <c r="X254" s="83"/>
      <c r="Y254" s="86"/>
      <c r="Z254" s="87"/>
      <c r="AA254" s="88"/>
      <c r="AB254" s="89"/>
      <c r="AC254" s="21"/>
      <c r="AD254" s="21"/>
      <c r="AE254" s="21"/>
      <c r="AF254" s="21"/>
      <c r="AG254" s="138">
        <f t="shared" si="19"/>
        <v>2</v>
      </c>
    </row>
    <row r="255" spans="1:33" ht="12.75" customHeight="1">
      <c r="A255" s="156"/>
      <c r="B255" s="6">
        <f>IF(B253&lt;&gt;"",B253+1,"")</f>
        <v>45529</v>
      </c>
      <c r="C255" s="157" t="s">
        <v>1102</v>
      </c>
      <c r="D255" s="158"/>
      <c r="E255" s="158"/>
      <c r="F255" s="158"/>
      <c r="G255" s="158"/>
      <c r="H255" s="159"/>
      <c r="I255" s="123"/>
      <c r="J255" s="81"/>
      <c r="K255" s="81"/>
      <c r="L255" s="21"/>
      <c r="M255" s="82"/>
      <c r="N255" s="35">
        <f t="shared" si="16"/>
      </c>
      <c r="O255" s="150"/>
      <c r="P255" s="150"/>
      <c r="Q255" s="36">
        <f t="shared" si="17"/>
      </c>
      <c r="R255" s="34"/>
      <c r="S255" s="28"/>
      <c r="T255" s="84"/>
      <c r="U255" s="85"/>
      <c r="V255" s="29"/>
      <c r="W255" s="86"/>
      <c r="X255" s="83"/>
      <c r="Y255" s="86"/>
      <c r="Z255" s="87"/>
      <c r="AA255" s="88"/>
      <c r="AB255" s="89"/>
      <c r="AC255" s="21"/>
      <c r="AD255" s="21"/>
      <c r="AE255" s="21"/>
      <c r="AF255" s="21"/>
      <c r="AG255" s="138">
        <f>IF($B255&lt;&gt;"",IF(_XLL.NO.SEMAINE($B255-1)/2=ROUND((_XLL.NO.SEMAINE($B255-1))/2,0),2,1),IF(_XLL.NO.SEMAINE($B253-1)/2=ROUND((_XLL.NO.SEMAINE($B253-1))/2,0),2,1))</f>
        <v>2</v>
      </c>
    </row>
    <row r="256" spans="1:33" ht="15" customHeight="1">
      <c r="A256" s="167">
        <f>IF(B256&lt;&gt;"",_XLL.NO.SEMAINE(B256),"")</f>
        <v>35</v>
      </c>
      <c r="B256" s="6">
        <f t="shared" si="18"/>
        <v>45530</v>
      </c>
      <c r="C256" s="120" t="s">
        <v>118</v>
      </c>
      <c r="D256" s="107" t="s">
        <v>118</v>
      </c>
      <c r="E256" s="107" t="s">
        <v>118</v>
      </c>
      <c r="F256" s="107" t="s">
        <v>118</v>
      </c>
      <c r="G256" s="107" t="s">
        <v>118</v>
      </c>
      <c r="H256" s="107" t="s">
        <v>118</v>
      </c>
      <c r="I256" s="122"/>
      <c r="J256" s="20"/>
      <c r="K256" s="20"/>
      <c r="L256" s="21"/>
      <c r="M256" s="22"/>
      <c r="N256" s="35">
        <f t="shared" si="16"/>
      </c>
      <c r="O256" s="24"/>
      <c r="P256" s="24"/>
      <c r="Q256" s="36">
        <f t="shared" si="17"/>
      </c>
      <c r="R256" s="34"/>
      <c r="S256" s="23"/>
      <c r="T256" s="24"/>
      <c r="U256" s="25"/>
      <c r="V256" s="26"/>
      <c r="W256" s="23"/>
      <c r="X256" s="27"/>
      <c r="Y256" s="28"/>
      <c r="Z256" s="29"/>
      <c r="AA256" s="30"/>
      <c r="AB256" s="42"/>
      <c r="AC256" s="21"/>
      <c r="AD256" s="21"/>
      <c r="AE256" s="21"/>
      <c r="AF256" s="21"/>
      <c r="AG256" s="138">
        <f t="shared" si="19"/>
        <v>1</v>
      </c>
    </row>
    <row r="257" spans="1:33" ht="12.75">
      <c r="A257" s="168"/>
      <c r="B257" s="6">
        <f t="shared" si="18"/>
        <v>45531</v>
      </c>
      <c r="C257" s="120" t="s">
        <v>118</v>
      </c>
      <c r="D257" s="107" t="s">
        <v>118</v>
      </c>
      <c r="E257" s="107" t="s">
        <v>118</v>
      </c>
      <c r="F257" s="107" t="s">
        <v>118</v>
      </c>
      <c r="G257" s="107" t="s">
        <v>118</v>
      </c>
      <c r="H257" s="108" t="s">
        <v>118</v>
      </c>
      <c r="I257" s="122"/>
      <c r="J257" s="20"/>
      <c r="K257" s="20"/>
      <c r="L257" s="21"/>
      <c r="M257" s="22"/>
      <c r="N257" s="35">
        <f t="shared" si="16"/>
      </c>
      <c r="O257" s="24"/>
      <c r="P257" s="24"/>
      <c r="Q257" s="36">
        <f t="shared" si="17"/>
      </c>
      <c r="R257" s="34"/>
      <c r="S257" s="23"/>
      <c r="T257" s="24"/>
      <c r="U257" s="25"/>
      <c r="V257" s="26"/>
      <c r="W257" s="23"/>
      <c r="X257" s="27"/>
      <c r="Y257" s="28"/>
      <c r="Z257" s="29"/>
      <c r="AA257" s="30"/>
      <c r="AB257" s="42"/>
      <c r="AC257" s="21"/>
      <c r="AD257" s="21"/>
      <c r="AE257" s="21"/>
      <c r="AF257" s="21"/>
      <c r="AG257" s="138">
        <f t="shared" si="19"/>
        <v>1</v>
      </c>
    </row>
    <row r="258" spans="1:33" ht="12.75">
      <c r="A258" s="168"/>
      <c r="B258" s="6">
        <f t="shared" si="18"/>
        <v>45532</v>
      </c>
      <c r="C258" s="129" t="s">
        <v>505</v>
      </c>
      <c r="D258" s="107" t="s">
        <v>569</v>
      </c>
      <c r="E258" s="133" t="s">
        <v>295</v>
      </c>
      <c r="F258" s="108" t="s">
        <v>438</v>
      </c>
      <c r="G258" s="129" t="s">
        <v>296</v>
      </c>
      <c r="H258" s="109" t="s">
        <v>439</v>
      </c>
      <c r="I258" s="122"/>
      <c r="J258" s="20"/>
      <c r="K258" s="20"/>
      <c r="L258" s="21"/>
      <c r="M258" s="22"/>
      <c r="N258" s="35">
        <f t="shared" si="16"/>
      </c>
      <c r="O258" s="24"/>
      <c r="P258" s="24"/>
      <c r="Q258" s="36">
        <f t="shared" si="17"/>
      </c>
      <c r="R258" s="34"/>
      <c r="S258" s="23"/>
      <c r="T258" s="24"/>
      <c r="U258" s="25"/>
      <c r="V258" s="26"/>
      <c r="W258" s="23"/>
      <c r="X258" s="27"/>
      <c r="Y258" s="28"/>
      <c r="Z258" s="29"/>
      <c r="AA258" s="30"/>
      <c r="AB258" s="42"/>
      <c r="AC258" s="21"/>
      <c r="AD258" s="21"/>
      <c r="AE258" s="21"/>
      <c r="AF258" s="21"/>
      <c r="AG258" s="138">
        <f t="shared" si="19"/>
        <v>1</v>
      </c>
    </row>
    <row r="259" spans="1:33" ht="12.75">
      <c r="A259" s="168"/>
      <c r="B259" s="6">
        <f t="shared" si="18"/>
        <v>45533</v>
      </c>
      <c r="C259" s="120" t="s">
        <v>118</v>
      </c>
      <c r="D259" s="107" t="s">
        <v>118</v>
      </c>
      <c r="E259" s="107" t="s">
        <v>118</v>
      </c>
      <c r="F259" s="107" t="s">
        <v>118</v>
      </c>
      <c r="G259" s="107" t="s">
        <v>118</v>
      </c>
      <c r="H259" s="108" t="s">
        <v>118</v>
      </c>
      <c r="I259" s="122"/>
      <c r="J259" s="20"/>
      <c r="K259" s="20"/>
      <c r="L259" s="21"/>
      <c r="M259" s="22"/>
      <c r="N259" s="35">
        <f t="shared" si="16"/>
      </c>
      <c r="O259" s="24"/>
      <c r="P259" s="24"/>
      <c r="Q259" s="36">
        <f t="shared" si="17"/>
      </c>
      <c r="R259" s="34"/>
      <c r="S259" s="23"/>
      <c r="T259" s="24"/>
      <c r="U259" s="25"/>
      <c r="V259" s="26"/>
      <c r="W259" s="23"/>
      <c r="X259" s="27"/>
      <c r="Y259" s="28"/>
      <c r="Z259" s="29"/>
      <c r="AA259" s="30"/>
      <c r="AB259" s="42"/>
      <c r="AC259" s="21"/>
      <c r="AD259" s="21"/>
      <c r="AE259" s="21"/>
      <c r="AF259" s="21"/>
      <c r="AG259" s="138">
        <f t="shared" si="19"/>
        <v>1</v>
      </c>
    </row>
    <row r="260" spans="1:33" ht="12.75">
      <c r="A260" s="168"/>
      <c r="B260" s="6">
        <f t="shared" si="18"/>
        <v>45534</v>
      </c>
      <c r="C260" s="120" t="s">
        <v>118</v>
      </c>
      <c r="D260" s="107" t="s">
        <v>118</v>
      </c>
      <c r="E260" s="107" t="s">
        <v>118</v>
      </c>
      <c r="F260" s="107" t="s">
        <v>118</v>
      </c>
      <c r="G260" s="107" t="s">
        <v>118</v>
      </c>
      <c r="H260" s="107" t="s">
        <v>118</v>
      </c>
      <c r="I260" s="123"/>
      <c r="J260" s="81"/>
      <c r="K260" s="81"/>
      <c r="L260" s="21"/>
      <c r="M260" s="82"/>
      <c r="N260" s="35">
        <f t="shared" si="16"/>
      </c>
      <c r="O260" s="150"/>
      <c r="P260" s="150"/>
      <c r="Q260" s="36">
        <f t="shared" si="17"/>
      </c>
      <c r="R260" s="34"/>
      <c r="S260" s="28"/>
      <c r="T260" s="84"/>
      <c r="U260" s="85"/>
      <c r="V260" s="29"/>
      <c r="W260" s="86"/>
      <c r="X260" s="83"/>
      <c r="Y260" s="86"/>
      <c r="Z260" s="87"/>
      <c r="AA260" s="88"/>
      <c r="AB260" s="89"/>
      <c r="AC260" s="21"/>
      <c r="AD260" s="21"/>
      <c r="AE260" s="21"/>
      <c r="AF260" s="21"/>
      <c r="AG260" s="138">
        <f t="shared" si="19"/>
        <v>1</v>
      </c>
    </row>
    <row r="261" spans="1:33" ht="12.75">
      <c r="A261" s="168"/>
      <c r="B261" s="6">
        <f t="shared" si="18"/>
        <v>45535</v>
      </c>
      <c r="C261" s="129" t="s">
        <v>506</v>
      </c>
      <c r="D261" s="107" t="s">
        <v>570</v>
      </c>
      <c r="E261" s="133" t="s">
        <v>297</v>
      </c>
      <c r="F261" s="108" t="s">
        <v>440</v>
      </c>
      <c r="G261" s="129" t="s">
        <v>298</v>
      </c>
      <c r="H261" s="109" t="s">
        <v>441</v>
      </c>
      <c r="I261" s="123"/>
      <c r="J261" s="81"/>
      <c r="K261" s="81"/>
      <c r="L261" s="21"/>
      <c r="M261" s="82"/>
      <c r="N261" s="35">
        <f aca="true" t="shared" si="20" ref="N261:N324">IF(S261+T261+U261+V261&lt;&gt;0,S261+T261+U261+V261,"")</f>
      </c>
      <c r="O261" s="150"/>
      <c r="P261" s="150"/>
      <c r="Q261" s="36">
        <f aca="true" t="shared" si="21" ref="Q261:Q324">IF(R261="Oui",IF(S261+T261+U261+V261&lt;&gt;0,S261+T261+U261+V261,""),"")</f>
      </c>
      <c r="R261" s="34"/>
      <c r="S261" s="28"/>
      <c r="T261" s="84"/>
      <c r="U261" s="85"/>
      <c r="V261" s="29"/>
      <c r="W261" s="86"/>
      <c r="X261" s="83"/>
      <c r="Y261" s="86"/>
      <c r="Z261" s="87"/>
      <c r="AA261" s="88"/>
      <c r="AB261" s="89"/>
      <c r="AC261" s="21"/>
      <c r="AD261" s="21"/>
      <c r="AE261" s="21"/>
      <c r="AF261" s="21"/>
      <c r="AG261" s="138">
        <f t="shared" si="19"/>
        <v>1</v>
      </c>
    </row>
    <row r="262" spans="1:33" ht="12.75" customHeight="1">
      <c r="A262" s="169"/>
      <c r="B262" s="6">
        <f t="shared" si="18"/>
        <v>45536</v>
      </c>
      <c r="C262" s="124" t="s">
        <v>118</v>
      </c>
      <c r="D262" s="107" t="s">
        <v>118</v>
      </c>
      <c r="E262" s="107" t="s">
        <v>118</v>
      </c>
      <c r="F262" s="107" t="s">
        <v>118</v>
      </c>
      <c r="G262" s="107" t="s">
        <v>118</v>
      </c>
      <c r="H262" s="107" t="s">
        <v>118</v>
      </c>
      <c r="I262" s="123"/>
      <c r="J262" s="81"/>
      <c r="K262" s="81"/>
      <c r="L262" s="21"/>
      <c r="M262" s="82"/>
      <c r="N262" s="35">
        <f t="shared" si="20"/>
      </c>
      <c r="O262" s="150"/>
      <c r="P262" s="150"/>
      <c r="Q262" s="36">
        <f t="shared" si="21"/>
      </c>
      <c r="R262" s="34"/>
      <c r="S262" s="28"/>
      <c r="T262" s="84"/>
      <c r="U262" s="85"/>
      <c r="V262" s="29"/>
      <c r="W262" s="86"/>
      <c r="X262" s="83"/>
      <c r="Y262" s="86"/>
      <c r="Z262" s="87"/>
      <c r="AA262" s="88"/>
      <c r="AB262" s="89"/>
      <c r="AC262" s="21"/>
      <c r="AD262" s="21"/>
      <c r="AE262" s="21"/>
      <c r="AF262" s="21"/>
      <c r="AG262" s="138">
        <f t="shared" si="19"/>
        <v>1</v>
      </c>
    </row>
    <row r="263" spans="1:33" ht="15" customHeight="1">
      <c r="A263" s="167">
        <f>IF(B263&lt;&gt;"",_XLL.NO.SEMAINE(B263),"")</f>
        <v>36</v>
      </c>
      <c r="B263" s="6">
        <f t="shared" si="18"/>
        <v>45537</v>
      </c>
      <c r="C263" s="120" t="s">
        <v>118</v>
      </c>
      <c r="D263" s="107" t="s">
        <v>118</v>
      </c>
      <c r="E263" s="107" t="s">
        <v>118</v>
      </c>
      <c r="F263" s="107" t="s">
        <v>118</v>
      </c>
      <c r="G263" s="107" t="s">
        <v>118</v>
      </c>
      <c r="H263" s="107" t="s">
        <v>118</v>
      </c>
      <c r="I263" s="123"/>
      <c r="J263" s="81"/>
      <c r="K263" s="81"/>
      <c r="L263" s="21"/>
      <c r="M263" s="82"/>
      <c r="N263" s="35">
        <f t="shared" si="20"/>
      </c>
      <c r="O263" s="150"/>
      <c r="P263" s="150"/>
      <c r="Q263" s="36">
        <f t="shared" si="21"/>
      </c>
      <c r="R263" s="34"/>
      <c r="S263" s="28"/>
      <c r="T263" s="84"/>
      <c r="U263" s="85"/>
      <c r="V263" s="29"/>
      <c r="W263" s="86"/>
      <c r="X263" s="83"/>
      <c r="Y263" s="86"/>
      <c r="Z263" s="87"/>
      <c r="AA263" s="88"/>
      <c r="AB263" s="89"/>
      <c r="AC263" s="21"/>
      <c r="AD263" s="21"/>
      <c r="AE263" s="21"/>
      <c r="AF263" s="21"/>
      <c r="AG263" s="138">
        <f t="shared" si="19"/>
        <v>2</v>
      </c>
    </row>
    <row r="264" spans="1:33" ht="12.75">
      <c r="A264" s="168"/>
      <c r="B264" s="6">
        <f t="shared" si="18"/>
        <v>45538</v>
      </c>
      <c r="C264" s="120" t="s">
        <v>118</v>
      </c>
      <c r="D264" s="107" t="s">
        <v>118</v>
      </c>
      <c r="E264" s="107" t="s">
        <v>118</v>
      </c>
      <c r="F264" s="107" t="s">
        <v>118</v>
      </c>
      <c r="G264" s="107" t="s">
        <v>118</v>
      </c>
      <c r="H264" s="108" t="s">
        <v>118</v>
      </c>
      <c r="I264" s="123"/>
      <c r="J264" s="81"/>
      <c r="K264" s="81"/>
      <c r="L264" s="21"/>
      <c r="M264" s="82"/>
      <c r="N264" s="35">
        <f t="shared" si="20"/>
      </c>
      <c r="O264" s="150"/>
      <c r="P264" s="150"/>
      <c r="Q264" s="36">
        <f t="shared" si="21"/>
      </c>
      <c r="R264" s="34"/>
      <c r="S264" s="28"/>
      <c r="T264" s="84"/>
      <c r="U264" s="85"/>
      <c r="V264" s="29"/>
      <c r="W264" s="86"/>
      <c r="X264" s="83"/>
      <c r="Y264" s="86"/>
      <c r="Z264" s="87"/>
      <c r="AA264" s="88"/>
      <c r="AB264" s="89"/>
      <c r="AC264" s="21"/>
      <c r="AD264" s="21"/>
      <c r="AE264" s="21"/>
      <c r="AF264" s="21"/>
      <c r="AG264" s="138">
        <f t="shared" si="19"/>
        <v>2</v>
      </c>
    </row>
    <row r="265" spans="1:33" ht="12.75">
      <c r="A265" s="168"/>
      <c r="B265" s="6">
        <f t="shared" si="18"/>
        <v>45539</v>
      </c>
      <c r="C265" s="129" t="s">
        <v>507</v>
      </c>
      <c r="D265" s="107" t="s">
        <v>571</v>
      </c>
      <c r="E265" s="133" t="s">
        <v>299</v>
      </c>
      <c r="F265" s="108" t="s">
        <v>442</v>
      </c>
      <c r="G265" s="129" t="s">
        <v>300</v>
      </c>
      <c r="H265" s="109" t="s">
        <v>443</v>
      </c>
      <c r="I265" s="123"/>
      <c r="J265" s="81"/>
      <c r="K265" s="81"/>
      <c r="L265" s="21"/>
      <c r="M265" s="82"/>
      <c r="N265" s="35">
        <f t="shared" si="20"/>
      </c>
      <c r="O265" s="150"/>
      <c r="P265" s="150"/>
      <c r="Q265" s="36">
        <f t="shared" si="21"/>
      </c>
      <c r="R265" s="34"/>
      <c r="S265" s="28"/>
      <c r="T265" s="84"/>
      <c r="U265" s="85"/>
      <c r="V265" s="29"/>
      <c r="W265" s="86"/>
      <c r="X265" s="83"/>
      <c r="Y265" s="86"/>
      <c r="Z265" s="87"/>
      <c r="AA265" s="88"/>
      <c r="AB265" s="89"/>
      <c r="AC265" s="21"/>
      <c r="AD265" s="21"/>
      <c r="AE265" s="21"/>
      <c r="AF265" s="21"/>
      <c r="AG265" s="138">
        <f t="shared" si="19"/>
        <v>2</v>
      </c>
    </row>
    <row r="266" spans="1:33" ht="12.75">
      <c r="A266" s="168"/>
      <c r="B266" s="6">
        <f t="shared" si="18"/>
        <v>45540</v>
      </c>
      <c r="C266" s="120" t="s">
        <v>118</v>
      </c>
      <c r="D266" s="107" t="s">
        <v>118</v>
      </c>
      <c r="E266" s="107" t="s">
        <v>118</v>
      </c>
      <c r="F266" s="107" t="s">
        <v>118</v>
      </c>
      <c r="G266" s="107" t="s">
        <v>118</v>
      </c>
      <c r="H266" s="107" t="s">
        <v>118</v>
      </c>
      <c r="I266" s="123"/>
      <c r="J266" s="81"/>
      <c r="K266" s="81"/>
      <c r="L266" s="21"/>
      <c r="M266" s="82"/>
      <c r="N266" s="35">
        <f t="shared" si="20"/>
      </c>
      <c r="O266" s="150"/>
      <c r="P266" s="150"/>
      <c r="Q266" s="36">
        <f t="shared" si="21"/>
      </c>
      <c r="R266" s="34"/>
      <c r="S266" s="28"/>
      <c r="T266" s="84"/>
      <c r="U266" s="85"/>
      <c r="V266" s="29"/>
      <c r="W266" s="86"/>
      <c r="X266" s="83"/>
      <c r="Y266" s="86"/>
      <c r="Z266" s="87"/>
      <c r="AA266" s="88"/>
      <c r="AB266" s="89"/>
      <c r="AC266" s="21"/>
      <c r="AD266" s="21"/>
      <c r="AE266" s="21"/>
      <c r="AF266" s="21"/>
      <c r="AG266" s="138">
        <f t="shared" si="19"/>
        <v>2</v>
      </c>
    </row>
    <row r="267" spans="1:33" ht="12.75">
      <c r="A267" s="168"/>
      <c r="B267" s="6">
        <f t="shared" si="18"/>
        <v>45541</v>
      </c>
      <c r="C267" s="120" t="s">
        <v>118</v>
      </c>
      <c r="D267" s="107" t="s">
        <v>118</v>
      </c>
      <c r="E267" s="107" t="s">
        <v>118</v>
      </c>
      <c r="F267" s="107" t="s">
        <v>118</v>
      </c>
      <c r="G267" s="107" t="s">
        <v>118</v>
      </c>
      <c r="H267" s="107" t="s">
        <v>118</v>
      </c>
      <c r="I267" s="123"/>
      <c r="J267" s="81"/>
      <c r="K267" s="81"/>
      <c r="L267" s="21"/>
      <c r="M267" s="82"/>
      <c r="N267" s="35">
        <f t="shared" si="20"/>
      </c>
      <c r="O267" s="150"/>
      <c r="P267" s="150"/>
      <c r="Q267" s="36">
        <f t="shared" si="21"/>
      </c>
      <c r="R267" s="34"/>
      <c r="S267" s="28"/>
      <c r="T267" s="84"/>
      <c r="U267" s="85"/>
      <c r="V267" s="29"/>
      <c r="W267" s="86"/>
      <c r="X267" s="83"/>
      <c r="Y267" s="86"/>
      <c r="Z267" s="87"/>
      <c r="AA267" s="88"/>
      <c r="AB267" s="89"/>
      <c r="AC267" s="21"/>
      <c r="AD267" s="21"/>
      <c r="AE267" s="21"/>
      <c r="AF267" s="21"/>
      <c r="AG267" s="138">
        <f t="shared" si="19"/>
        <v>2</v>
      </c>
    </row>
    <row r="268" spans="1:33" ht="12.75">
      <c r="A268" s="168"/>
      <c r="B268" s="6">
        <f t="shared" si="18"/>
        <v>45542</v>
      </c>
      <c r="C268" s="129" t="s">
        <v>508</v>
      </c>
      <c r="D268" s="107" t="s">
        <v>572</v>
      </c>
      <c r="E268" s="133" t="s">
        <v>301</v>
      </c>
      <c r="F268" s="108" t="s">
        <v>444</v>
      </c>
      <c r="G268" s="129" t="s">
        <v>302</v>
      </c>
      <c r="H268" s="109" t="s">
        <v>445</v>
      </c>
      <c r="I268" s="123"/>
      <c r="J268" s="81"/>
      <c r="K268" s="81"/>
      <c r="L268" s="21"/>
      <c r="M268" s="82"/>
      <c r="N268" s="35">
        <f t="shared" si="20"/>
      </c>
      <c r="O268" s="150"/>
      <c r="P268" s="150"/>
      <c r="Q268" s="36">
        <f t="shared" si="21"/>
      </c>
      <c r="R268" s="34"/>
      <c r="S268" s="28"/>
      <c r="T268" s="84"/>
      <c r="U268" s="85"/>
      <c r="V268" s="29"/>
      <c r="W268" s="86"/>
      <c r="X268" s="83"/>
      <c r="Y268" s="86"/>
      <c r="Z268" s="87"/>
      <c r="AA268" s="88"/>
      <c r="AB268" s="89"/>
      <c r="AC268" s="21"/>
      <c r="AD268" s="21"/>
      <c r="AE268" s="21"/>
      <c r="AF268" s="21"/>
      <c r="AG268" s="138">
        <f t="shared" si="19"/>
        <v>2</v>
      </c>
    </row>
    <row r="269" spans="1:33" ht="12.75" customHeight="1">
      <c r="A269" s="169"/>
      <c r="B269" s="6">
        <f t="shared" si="18"/>
        <v>45543</v>
      </c>
      <c r="C269" s="124" t="s">
        <v>118</v>
      </c>
      <c r="D269" s="107" t="s">
        <v>118</v>
      </c>
      <c r="E269" s="107" t="s">
        <v>118</v>
      </c>
      <c r="F269" s="107" t="s">
        <v>118</v>
      </c>
      <c r="G269" s="107" t="s">
        <v>118</v>
      </c>
      <c r="H269" s="107" t="s">
        <v>118</v>
      </c>
      <c r="I269" s="123"/>
      <c r="J269" s="81"/>
      <c r="K269" s="81"/>
      <c r="L269" s="21"/>
      <c r="M269" s="82"/>
      <c r="N269" s="35">
        <f t="shared" si="20"/>
      </c>
      <c r="O269" s="150"/>
      <c r="P269" s="150"/>
      <c r="Q269" s="36">
        <f t="shared" si="21"/>
      </c>
      <c r="R269" s="34"/>
      <c r="S269" s="28"/>
      <c r="T269" s="84"/>
      <c r="U269" s="85"/>
      <c r="V269" s="29"/>
      <c r="W269" s="86"/>
      <c r="X269" s="83"/>
      <c r="Y269" s="86"/>
      <c r="Z269" s="87"/>
      <c r="AA269" s="88"/>
      <c r="AB269" s="89"/>
      <c r="AC269" s="21"/>
      <c r="AD269" s="21"/>
      <c r="AE269" s="21"/>
      <c r="AF269" s="21"/>
      <c r="AG269" s="138">
        <f t="shared" si="19"/>
        <v>2</v>
      </c>
    </row>
    <row r="270" spans="1:33" ht="15" customHeight="1">
      <c r="A270" s="154">
        <f>IF(B270&lt;&gt;"",_XLL.NO.SEMAINE(B270),"")</f>
        <v>37</v>
      </c>
      <c r="B270" s="6">
        <f t="shared" si="18"/>
        <v>45544</v>
      </c>
      <c r="C270" s="120" t="s">
        <v>118</v>
      </c>
      <c r="D270" s="107" t="s">
        <v>118</v>
      </c>
      <c r="E270" s="107" t="s">
        <v>118</v>
      </c>
      <c r="F270" s="107" t="s">
        <v>118</v>
      </c>
      <c r="G270" s="107" t="s">
        <v>118</v>
      </c>
      <c r="H270" s="107" t="s">
        <v>118</v>
      </c>
      <c r="I270" s="122"/>
      <c r="J270" s="20"/>
      <c r="K270" s="20"/>
      <c r="L270" s="21"/>
      <c r="M270" s="22"/>
      <c r="N270" s="35">
        <f t="shared" si="20"/>
      </c>
      <c r="O270" s="24"/>
      <c r="P270" s="24"/>
      <c r="Q270" s="36">
        <f t="shared" si="21"/>
      </c>
      <c r="R270" s="34"/>
      <c r="S270" s="23"/>
      <c r="T270" s="24"/>
      <c r="U270" s="25"/>
      <c r="V270" s="26"/>
      <c r="W270" s="23"/>
      <c r="X270" s="27"/>
      <c r="Y270" s="28"/>
      <c r="Z270" s="29"/>
      <c r="AA270" s="30"/>
      <c r="AB270" s="42"/>
      <c r="AC270" s="21"/>
      <c r="AD270" s="21"/>
      <c r="AE270" s="21"/>
      <c r="AF270" s="21"/>
      <c r="AG270" s="138">
        <f t="shared" si="19"/>
        <v>1</v>
      </c>
    </row>
    <row r="271" spans="1:33" ht="12.75">
      <c r="A271" s="155"/>
      <c r="B271" s="6">
        <f t="shared" si="18"/>
        <v>45545</v>
      </c>
      <c r="C271" s="120" t="s">
        <v>118</v>
      </c>
      <c r="D271" s="107" t="s">
        <v>118</v>
      </c>
      <c r="E271" s="107" t="s">
        <v>118</v>
      </c>
      <c r="F271" s="107" t="s">
        <v>118</v>
      </c>
      <c r="G271" s="107" t="s">
        <v>118</v>
      </c>
      <c r="H271" s="107" t="s">
        <v>118</v>
      </c>
      <c r="I271" s="122"/>
      <c r="J271" s="20"/>
      <c r="K271" s="20"/>
      <c r="L271" s="21"/>
      <c r="M271" s="22"/>
      <c r="N271" s="35">
        <f t="shared" si="20"/>
      </c>
      <c r="O271" s="24"/>
      <c r="P271" s="24"/>
      <c r="Q271" s="36">
        <f t="shared" si="21"/>
      </c>
      <c r="R271" s="34"/>
      <c r="S271" s="23"/>
      <c r="T271" s="24"/>
      <c r="U271" s="25"/>
      <c r="V271" s="26"/>
      <c r="W271" s="23"/>
      <c r="X271" s="27"/>
      <c r="Y271" s="28"/>
      <c r="Z271" s="29"/>
      <c r="AA271" s="30"/>
      <c r="AB271" s="42"/>
      <c r="AC271" s="21"/>
      <c r="AD271" s="21"/>
      <c r="AE271" s="21"/>
      <c r="AF271" s="21"/>
      <c r="AG271" s="138">
        <f t="shared" si="19"/>
        <v>1</v>
      </c>
    </row>
    <row r="272" spans="1:33" ht="12.75">
      <c r="A272" s="155"/>
      <c r="B272" s="6">
        <f t="shared" si="18"/>
        <v>45546</v>
      </c>
      <c r="C272" s="129" t="s">
        <v>509</v>
      </c>
      <c r="D272" s="107" t="s">
        <v>573</v>
      </c>
      <c r="E272" s="133" t="s">
        <v>510</v>
      </c>
      <c r="F272" s="108" t="s">
        <v>574</v>
      </c>
      <c r="G272" s="129" t="s">
        <v>303</v>
      </c>
      <c r="H272" s="109" t="s">
        <v>446</v>
      </c>
      <c r="I272" s="122"/>
      <c r="J272" s="20"/>
      <c r="K272" s="20"/>
      <c r="L272" s="21"/>
      <c r="M272" s="22"/>
      <c r="N272" s="35">
        <f t="shared" si="20"/>
      </c>
      <c r="O272" s="24"/>
      <c r="P272" s="24"/>
      <c r="Q272" s="36">
        <f t="shared" si="21"/>
      </c>
      <c r="R272" s="34"/>
      <c r="S272" s="23"/>
      <c r="T272" s="24"/>
      <c r="U272" s="25"/>
      <c r="V272" s="26"/>
      <c r="W272" s="23"/>
      <c r="X272" s="27"/>
      <c r="Y272" s="28"/>
      <c r="Z272" s="29"/>
      <c r="AA272" s="30"/>
      <c r="AB272" s="42"/>
      <c r="AC272" s="21"/>
      <c r="AD272" s="21"/>
      <c r="AE272" s="21"/>
      <c r="AF272" s="21"/>
      <c r="AG272" s="138">
        <f t="shared" si="19"/>
        <v>1</v>
      </c>
    </row>
    <row r="273" spans="1:33" ht="12.75">
      <c r="A273" s="155"/>
      <c r="B273" s="6">
        <f t="shared" si="18"/>
        <v>45547</v>
      </c>
      <c r="C273" s="120" t="s">
        <v>118</v>
      </c>
      <c r="D273" s="107" t="s">
        <v>118</v>
      </c>
      <c r="E273" s="107" t="s">
        <v>118</v>
      </c>
      <c r="F273" s="107" t="s">
        <v>118</v>
      </c>
      <c r="G273" s="107" t="s">
        <v>118</v>
      </c>
      <c r="H273" s="107" t="s">
        <v>118</v>
      </c>
      <c r="I273" s="122"/>
      <c r="J273" s="20"/>
      <c r="K273" s="20"/>
      <c r="L273" s="21"/>
      <c r="M273" s="22"/>
      <c r="N273" s="35">
        <f t="shared" si="20"/>
      </c>
      <c r="O273" s="24"/>
      <c r="P273" s="24"/>
      <c r="Q273" s="36">
        <f t="shared" si="21"/>
      </c>
      <c r="R273" s="34"/>
      <c r="S273" s="23"/>
      <c r="T273" s="24"/>
      <c r="U273" s="25"/>
      <c r="V273" s="26"/>
      <c r="W273" s="23"/>
      <c r="X273" s="27"/>
      <c r="Y273" s="28"/>
      <c r="Z273" s="29"/>
      <c r="AA273" s="30"/>
      <c r="AB273" s="42"/>
      <c r="AC273" s="21"/>
      <c r="AD273" s="21"/>
      <c r="AE273" s="21"/>
      <c r="AF273" s="21"/>
      <c r="AG273" s="138">
        <f t="shared" si="19"/>
        <v>1</v>
      </c>
    </row>
    <row r="274" spans="1:33" ht="12.75">
      <c r="A274" s="155"/>
      <c r="B274" s="6">
        <f t="shared" si="18"/>
        <v>45548</v>
      </c>
      <c r="C274" s="120" t="s">
        <v>118</v>
      </c>
      <c r="D274" s="107" t="s">
        <v>118</v>
      </c>
      <c r="E274" s="107" t="s">
        <v>118</v>
      </c>
      <c r="F274" s="107" t="s">
        <v>118</v>
      </c>
      <c r="G274" s="107" t="s">
        <v>118</v>
      </c>
      <c r="H274" s="107" t="s">
        <v>118</v>
      </c>
      <c r="I274" s="123"/>
      <c r="J274" s="81"/>
      <c r="K274" s="81"/>
      <c r="L274" s="21"/>
      <c r="M274" s="82"/>
      <c r="N274" s="35">
        <f t="shared" si="20"/>
      </c>
      <c r="O274" s="150"/>
      <c r="P274" s="150"/>
      <c r="Q274" s="36">
        <f t="shared" si="21"/>
      </c>
      <c r="R274" s="34"/>
      <c r="S274" s="28"/>
      <c r="T274" s="84"/>
      <c r="U274" s="85"/>
      <c r="V274" s="29"/>
      <c r="W274" s="86"/>
      <c r="X274" s="83"/>
      <c r="Y274" s="86"/>
      <c r="Z274" s="87"/>
      <c r="AA274" s="88"/>
      <c r="AB274" s="89"/>
      <c r="AC274" s="21"/>
      <c r="AD274" s="21"/>
      <c r="AE274" s="21"/>
      <c r="AF274" s="21"/>
      <c r="AG274" s="138">
        <f t="shared" si="19"/>
        <v>1</v>
      </c>
    </row>
    <row r="275" spans="1:33" ht="12.75">
      <c r="A275" s="155"/>
      <c r="B275" s="162">
        <f t="shared" si="18"/>
        <v>45549</v>
      </c>
      <c r="C275" s="206" t="s">
        <v>617</v>
      </c>
      <c r="D275" s="206"/>
      <c r="E275" s="206"/>
      <c r="F275" s="206"/>
      <c r="G275" s="206"/>
      <c r="H275" s="207"/>
      <c r="I275" s="123"/>
      <c r="J275" s="81"/>
      <c r="K275" s="81"/>
      <c r="L275" s="21"/>
      <c r="M275" s="82"/>
      <c r="N275" s="35">
        <f t="shared" si="20"/>
      </c>
      <c r="O275" s="150"/>
      <c r="P275" s="150"/>
      <c r="Q275" s="36">
        <f t="shared" si="21"/>
      </c>
      <c r="R275" s="34"/>
      <c r="S275" s="28"/>
      <c r="T275" s="84"/>
      <c r="U275" s="85"/>
      <c r="V275" s="29"/>
      <c r="W275" s="86"/>
      <c r="X275" s="83"/>
      <c r="Y275" s="86"/>
      <c r="Z275" s="87"/>
      <c r="AA275" s="88"/>
      <c r="AB275" s="89"/>
      <c r="AC275" s="21"/>
      <c r="AD275" s="21"/>
      <c r="AE275" s="21"/>
      <c r="AF275" s="21"/>
      <c r="AG275" s="138">
        <f t="shared" si="19"/>
        <v>1</v>
      </c>
    </row>
    <row r="276" spans="1:33" ht="12.75">
      <c r="A276" s="155"/>
      <c r="B276" s="164"/>
      <c r="C276" s="208" t="s">
        <v>618</v>
      </c>
      <c r="D276" s="206"/>
      <c r="E276" s="206"/>
      <c r="F276" s="206"/>
      <c r="G276" s="206"/>
      <c r="H276" s="207"/>
      <c r="I276" s="146"/>
      <c r="J276" s="81"/>
      <c r="K276" s="81"/>
      <c r="L276" s="21"/>
      <c r="M276" s="82"/>
      <c r="N276" s="35">
        <f t="shared" si="20"/>
      </c>
      <c r="O276" s="150"/>
      <c r="P276" s="150"/>
      <c r="Q276" s="36">
        <f t="shared" si="21"/>
      </c>
      <c r="R276" s="34"/>
      <c r="S276" s="28"/>
      <c r="T276" s="84"/>
      <c r="U276" s="85"/>
      <c r="V276" s="29"/>
      <c r="W276" s="86"/>
      <c r="X276" s="83"/>
      <c r="Y276" s="86"/>
      <c r="Z276" s="87"/>
      <c r="AA276" s="88"/>
      <c r="AB276" s="89"/>
      <c r="AC276" s="21"/>
      <c r="AD276" s="21"/>
      <c r="AE276" s="21"/>
      <c r="AF276" s="21"/>
      <c r="AG276" s="138">
        <f t="shared" si="19"/>
        <v>1</v>
      </c>
    </row>
    <row r="277" spans="1:33" ht="12.75" customHeight="1">
      <c r="A277" s="156"/>
      <c r="B277" s="6">
        <f>IF(B275&lt;&gt;"",B275+1,"")</f>
        <v>45550</v>
      </c>
      <c r="C277" s="144" t="s">
        <v>118</v>
      </c>
      <c r="D277" s="145" t="s">
        <v>118</v>
      </c>
      <c r="E277" s="145" t="s">
        <v>118</v>
      </c>
      <c r="F277" s="145" t="s">
        <v>118</v>
      </c>
      <c r="G277" s="145" t="s">
        <v>118</v>
      </c>
      <c r="H277" s="145" t="s">
        <v>118</v>
      </c>
      <c r="I277" s="123"/>
      <c r="J277" s="81"/>
      <c r="K277" s="81"/>
      <c r="L277" s="21"/>
      <c r="M277" s="82"/>
      <c r="N277" s="35">
        <f t="shared" si="20"/>
      </c>
      <c r="O277" s="150"/>
      <c r="P277" s="150"/>
      <c r="Q277" s="36">
        <f t="shared" si="21"/>
      </c>
      <c r="R277" s="34"/>
      <c r="S277" s="28"/>
      <c r="T277" s="84"/>
      <c r="U277" s="85"/>
      <c r="V277" s="29"/>
      <c r="W277" s="86"/>
      <c r="X277" s="83"/>
      <c r="Y277" s="86"/>
      <c r="Z277" s="87"/>
      <c r="AA277" s="88"/>
      <c r="AB277" s="89"/>
      <c r="AC277" s="21"/>
      <c r="AD277" s="21"/>
      <c r="AE277" s="21"/>
      <c r="AF277" s="21"/>
      <c r="AG277" s="138">
        <f>IF($B277&lt;&gt;"",IF(_XLL.NO.SEMAINE($B277-1)/2=ROUND((_XLL.NO.SEMAINE($B277-1))/2,0),2,1),IF(_XLL.NO.SEMAINE($B275-1)/2=ROUND((_XLL.NO.SEMAINE($B275-1))/2,0),2,1))</f>
        <v>1</v>
      </c>
    </row>
    <row r="278" spans="1:33" ht="15" customHeight="1">
      <c r="A278" s="154">
        <f>IF(B278&lt;&gt;"",_XLL.NO.SEMAINE(B278),"")</f>
        <v>38</v>
      </c>
      <c r="B278" s="6">
        <f aca="true" t="shared" si="22" ref="B278:B343">IF(B277&lt;&gt;"",B277+1,"")</f>
        <v>45551</v>
      </c>
      <c r="C278" s="120" t="s">
        <v>118</v>
      </c>
      <c r="D278" s="107" t="s">
        <v>118</v>
      </c>
      <c r="E278" s="107" t="s">
        <v>118</v>
      </c>
      <c r="F278" s="107" t="s">
        <v>118</v>
      </c>
      <c r="G278" s="107" t="s">
        <v>118</v>
      </c>
      <c r="H278" s="107" t="s">
        <v>118</v>
      </c>
      <c r="I278" s="123"/>
      <c r="J278" s="81"/>
      <c r="K278" s="81"/>
      <c r="L278" s="21"/>
      <c r="M278" s="82"/>
      <c r="N278" s="35">
        <f t="shared" si="20"/>
      </c>
      <c r="O278" s="150"/>
      <c r="P278" s="150"/>
      <c r="Q278" s="36">
        <f t="shared" si="21"/>
      </c>
      <c r="R278" s="34"/>
      <c r="S278" s="28"/>
      <c r="T278" s="84"/>
      <c r="U278" s="85"/>
      <c r="V278" s="29"/>
      <c r="W278" s="86"/>
      <c r="X278" s="83"/>
      <c r="Y278" s="86"/>
      <c r="Z278" s="87"/>
      <c r="AA278" s="88"/>
      <c r="AB278" s="89"/>
      <c r="AC278" s="21"/>
      <c r="AD278" s="21"/>
      <c r="AE278" s="21"/>
      <c r="AF278" s="21"/>
      <c r="AG278" s="138">
        <f t="shared" si="19"/>
        <v>2</v>
      </c>
    </row>
    <row r="279" spans="1:33" ht="12.75">
      <c r="A279" s="155"/>
      <c r="B279" s="6">
        <f t="shared" si="22"/>
        <v>45552</v>
      </c>
      <c r="C279" s="120" t="s">
        <v>118</v>
      </c>
      <c r="D279" s="107" t="s">
        <v>118</v>
      </c>
      <c r="E279" s="107" t="s">
        <v>118</v>
      </c>
      <c r="F279" s="107" t="s">
        <v>118</v>
      </c>
      <c r="G279" s="107" t="s">
        <v>118</v>
      </c>
      <c r="H279" s="107" t="s">
        <v>118</v>
      </c>
      <c r="I279" s="123"/>
      <c r="J279" s="81"/>
      <c r="K279" s="81"/>
      <c r="L279" s="21"/>
      <c r="M279" s="82"/>
      <c r="N279" s="35">
        <f t="shared" si="20"/>
      </c>
      <c r="O279" s="150"/>
      <c r="P279" s="150"/>
      <c r="Q279" s="36">
        <f t="shared" si="21"/>
      </c>
      <c r="R279" s="34"/>
      <c r="S279" s="28"/>
      <c r="T279" s="84"/>
      <c r="U279" s="85"/>
      <c r="V279" s="29"/>
      <c r="W279" s="86"/>
      <c r="X279" s="83"/>
      <c r="Y279" s="86"/>
      <c r="Z279" s="87"/>
      <c r="AA279" s="88"/>
      <c r="AB279" s="89"/>
      <c r="AC279" s="21"/>
      <c r="AD279" s="21"/>
      <c r="AE279" s="21"/>
      <c r="AF279" s="21"/>
      <c r="AG279" s="138">
        <f t="shared" si="19"/>
        <v>2</v>
      </c>
    </row>
    <row r="280" spans="1:33" ht="12.75">
      <c r="A280" s="155"/>
      <c r="B280" s="6">
        <f t="shared" si="22"/>
        <v>45553</v>
      </c>
      <c r="C280" s="129" t="s">
        <v>511</v>
      </c>
      <c r="D280" s="107" t="s">
        <v>575</v>
      </c>
      <c r="E280" s="133" t="s">
        <v>304</v>
      </c>
      <c r="F280" s="108" t="s">
        <v>349</v>
      </c>
      <c r="G280" s="129" t="s">
        <v>305</v>
      </c>
      <c r="H280" s="109" t="s">
        <v>447</v>
      </c>
      <c r="I280" s="123"/>
      <c r="J280" s="81"/>
      <c r="K280" s="81"/>
      <c r="L280" s="21"/>
      <c r="M280" s="82"/>
      <c r="N280" s="35">
        <f t="shared" si="20"/>
      </c>
      <c r="O280" s="150"/>
      <c r="P280" s="150"/>
      <c r="Q280" s="36">
        <f t="shared" si="21"/>
      </c>
      <c r="R280" s="34"/>
      <c r="S280" s="28"/>
      <c r="T280" s="84"/>
      <c r="U280" s="85"/>
      <c r="V280" s="29"/>
      <c r="W280" s="86"/>
      <c r="X280" s="83"/>
      <c r="Y280" s="86"/>
      <c r="Z280" s="87"/>
      <c r="AA280" s="88"/>
      <c r="AB280" s="89"/>
      <c r="AC280" s="21"/>
      <c r="AD280" s="21"/>
      <c r="AE280" s="21"/>
      <c r="AF280" s="21"/>
      <c r="AG280" s="138">
        <f t="shared" si="19"/>
        <v>2</v>
      </c>
    </row>
    <row r="281" spans="1:33" ht="12.75">
      <c r="A281" s="155"/>
      <c r="B281" s="6">
        <f t="shared" si="22"/>
        <v>45554</v>
      </c>
      <c r="C281" s="120" t="s">
        <v>118</v>
      </c>
      <c r="D281" s="107" t="s">
        <v>118</v>
      </c>
      <c r="E281" s="107" t="s">
        <v>118</v>
      </c>
      <c r="F281" s="107" t="s">
        <v>118</v>
      </c>
      <c r="G281" s="107" t="s">
        <v>118</v>
      </c>
      <c r="H281" s="107" t="s">
        <v>118</v>
      </c>
      <c r="I281" s="123"/>
      <c r="J281" s="81"/>
      <c r="K281" s="81"/>
      <c r="L281" s="21"/>
      <c r="M281" s="82"/>
      <c r="N281" s="35">
        <f t="shared" si="20"/>
      </c>
      <c r="O281" s="150"/>
      <c r="P281" s="150"/>
      <c r="Q281" s="36">
        <f t="shared" si="21"/>
      </c>
      <c r="R281" s="34"/>
      <c r="S281" s="28"/>
      <c r="T281" s="84"/>
      <c r="U281" s="85"/>
      <c r="V281" s="29"/>
      <c r="W281" s="86"/>
      <c r="X281" s="83"/>
      <c r="Y281" s="86"/>
      <c r="Z281" s="87"/>
      <c r="AA281" s="88"/>
      <c r="AB281" s="89"/>
      <c r="AC281" s="21"/>
      <c r="AD281" s="21"/>
      <c r="AE281" s="21"/>
      <c r="AF281" s="21"/>
      <c r="AG281" s="138">
        <f t="shared" si="19"/>
        <v>2</v>
      </c>
    </row>
    <row r="282" spans="1:33" ht="12.75">
      <c r="A282" s="155"/>
      <c r="B282" s="6">
        <f t="shared" si="22"/>
        <v>45555</v>
      </c>
      <c r="C282" s="120" t="s">
        <v>118</v>
      </c>
      <c r="D282" s="107" t="s">
        <v>118</v>
      </c>
      <c r="E282" s="107" t="s">
        <v>118</v>
      </c>
      <c r="F282" s="107" t="s">
        <v>118</v>
      </c>
      <c r="G282" s="107" t="s">
        <v>118</v>
      </c>
      <c r="H282" s="107" t="s">
        <v>118</v>
      </c>
      <c r="I282" s="123"/>
      <c r="J282" s="81"/>
      <c r="K282" s="81"/>
      <c r="L282" s="21"/>
      <c r="M282" s="82"/>
      <c r="N282" s="35">
        <f t="shared" si="20"/>
      </c>
      <c r="O282" s="150"/>
      <c r="P282" s="150"/>
      <c r="Q282" s="36">
        <f t="shared" si="21"/>
      </c>
      <c r="R282" s="34"/>
      <c r="S282" s="28"/>
      <c r="T282" s="84"/>
      <c r="U282" s="85"/>
      <c r="V282" s="29"/>
      <c r="W282" s="86"/>
      <c r="X282" s="83"/>
      <c r="Y282" s="86"/>
      <c r="Z282" s="87"/>
      <c r="AA282" s="88"/>
      <c r="AB282" s="89"/>
      <c r="AC282" s="21"/>
      <c r="AD282" s="21"/>
      <c r="AE282" s="21"/>
      <c r="AF282" s="21"/>
      <c r="AG282" s="138">
        <f t="shared" si="19"/>
        <v>2</v>
      </c>
    </row>
    <row r="283" spans="1:33" ht="12.75">
      <c r="A283" s="155"/>
      <c r="B283" s="162">
        <f t="shared" si="22"/>
        <v>45556</v>
      </c>
      <c r="C283" s="129" t="s">
        <v>512</v>
      </c>
      <c r="D283" s="139" t="s">
        <v>576</v>
      </c>
      <c r="E283" s="140" t="s">
        <v>306</v>
      </c>
      <c r="F283" s="141" t="s">
        <v>448</v>
      </c>
      <c r="G283" s="129" t="s">
        <v>307</v>
      </c>
      <c r="H283" s="142" t="s">
        <v>449</v>
      </c>
      <c r="I283" s="123"/>
      <c r="J283" s="81"/>
      <c r="K283" s="81"/>
      <c r="L283" s="21"/>
      <c r="M283" s="82"/>
      <c r="N283" s="35">
        <f t="shared" si="20"/>
      </c>
      <c r="O283" s="150"/>
      <c r="P283" s="150"/>
      <c r="Q283" s="36">
        <f t="shared" si="21"/>
      </c>
      <c r="R283" s="34"/>
      <c r="S283" s="28"/>
      <c r="T283" s="84"/>
      <c r="U283" s="85"/>
      <c r="V283" s="29"/>
      <c r="W283" s="86"/>
      <c r="X283" s="83"/>
      <c r="Y283" s="86"/>
      <c r="Z283" s="87"/>
      <c r="AA283" s="88"/>
      <c r="AB283" s="89"/>
      <c r="AC283" s="21"/>
      <c r="AD283" s="21"/>
      <c r="AE283" s="21"/>
      <c r="AF283" s="21"/>
      <c r="AG283" s="138">
        <f t="shared" si="19"/>
        <v>2</v>
      </c>
    </row>
    <row r="284" spans="1:33" ht="12.75">
      <c r="A284" s="155"/>
      <c r="B284" s="164"/>
      <c r="C284" s="151" t="s">
        <v>619</v>
      </c>
      <c r="D284" s="152"/>
      <c r="E284" s="152"/>
      <c r="F284" s="152"/>
      <c r="G284" s="152"/>
      <c r="H284" s="153"/>
      <c r="I284" s="146"/>
      <c r="J284" s="81"/>
      <c r="K284" s="81"/>
      <c r="L284" s="21"/>
      <c r="M284" s="82"/>
      <c r="N284" s="35">
        <f t="shared" si="20"/>
      </c>
      <c r="O284" s="150"/>
      <c r="P284" s="150"/>
      <c r="Q284" s="36">
        <f t="shared" si="21"/>
      </c>
      <c r="R284" s="34"/>
      <c r="S284" s="28"/>
      <c r="T284" s="84"/>
      <c r="U284" s="85"/>
      <c r="V284" s="29"/>
      <c r="W284" s="86"/>
      <c r="X284" s="83"/>
      <c r="Y284" s="86"/>
      <c r="Z284" s="87"/>
      <c r="AA284" s="88"/>
      <c r="AB284" s="89"/>
      <c r="AC284" s="21"/>
      <c r="AD284" s="21"/>
      <c r="AE284" s="21"/>
      <c r="AF284" s="21"/>
      <c r="AG284" s="138">
        <f t="shared" si="19"/>
        <v>2</v>
      </c>
    </row>
    <row r="285" spans="1:33" ht="12.75" customHeight="1">
      <c r="A285" s="156"/>
      <c r="B285" s="6">
        <f>IF(B283&lt;&gt;"",B283+1,"")</f>
        <v>45557</v>
      </c>
      <c r="C285" s="144" t="s">
        <v>118</v>
      </c>
      <c r="D285" s="145" t="s">
        <v>118</v>
      </c>
      <c r="E285" s="145" t="s">
        <v>118</v>
      </c>
      <c r="F285" s="145" t="s">
        <v>118</v>
      </c>
      <c r="G285" s="145" t="s">
        <v>118</v>
      </c>
      <c r="H285" s="145" t="s">
        <v>118</v>
      </c>
      <c r="I285" s="123"/>
      <c r="J285" s="81"/>
      <c r="K285" s="81"/>
      <c r="L285" s="21"/>
      <c r="M285" s="82"/>
      <c r="N285" s="35">
        <f t="shared" si="20"/>
      </c>
      <c r="O285" s="150"/>
      <c r="P285" s="150"/>
      <c r="Q285" s="36">
        <f t="shared" si="21"/>
      </c>
      <c r="R285" s="34"/>
      <c r="S285" s="28"/>
      <c r="T285" s="84"/>
      <c r="U285" s="85"/>
      <c r="V285" s="29"/>
      <c r="W285" s="86"/>
      <c r="X285" s="83"/>
      <c r="Y285" s="86"/>
      <c r="Z285" s="87"/>
      <c r="AA285" s="88"/>
      <c r="AB285" s="89"/>
      <c r="AC285" s="21"/>
      <c r="AD285" s="21"/>
      <c r="AE285" s="21"/>
      <c r="AF285" s="21"/>
      <c r="AG285" s="138">
        <f>IF($B285&lt;&gt;"",IF(_XLL.NO.SEMAINE($B285-1)/2=ROUND((_XLL.NO.SEMAINE($B285-1))/2,0),2,1),IF(_XLL.NO.SEMAINE($B283-1)/2=ROUND((_XLL.NO.SEMAINE($B283-1))/2,0),2,1))</f>
        <v>2</v>
      </c>
    </row>
    <row r="286" spans="1:33" ht="15" customHeight="1">
      <c r="A286" s="167">
        <f>IF(B286&lt;&gt;"",_XLL.NO.SEMAINE(B286),"")</f>
        <v>39</v>
      </c>
      <c r="B286" s="6">
        <f t="shared" si="22"/>
        <v>45558</v>
      </c>
      <c r="C286" s="120" t="s">
        <v>118</v>
      </c>
      <c r="D286" s="107" t="s">
        <v>118</v>
      </c>
      <c r="E286" s="107" t="s">
        <v>118</v>
      </c>
      <c r="F286" s="107" t="s">
        <v>118</v>
      </c>
      <c r="G286" s="107" t="s">
        <v>118</v>
      </c>
      <c r="H286" s="107" t="s">
        <v>118</v>
      </c>
      <c r="I286" s="122"/>
      <c r="J286" s="20"/>
      <c r="K286" s="20"/>
      <c r="L286" s="21"/>
      <c r="M286" s="22"/>
      <c r="N286" s="35">
        <f t="shared" si="20"/>
      </c>
      <c r="O286" s="24"/>
      <c r="P286" s="24"/>
      <c r="Q286" s="36">
        <f t="shared" si="21"/>
      </c>
      <c r="R286" s="34"/>
      <c r="S286" s="23"/>
      <c r="T286" s="24"/>
      <c r="U286" s="25"/>
      <c r="V286" s="26"/>
      <c r="W286" s="23"/>
      <c r="X286" s="27"/>
      <c r="Y286" s="28"/>
      <c r="Z286" s="29"/>
      <c r="AA286" s="30"/>
      <c r="AB286" s="42"/>
      <c r="AC286" s="21"/>
      <c r="AD286" s="21"/>
      <c r="AE286" s="21"/>
      <c r="AF286" s="21"/>
      <c r="AG286" s="138">
        <f t="shared" si="19"/>
        <v>1</v>
      </c>
    </row>
    <row r="287" spans="1:33" ht="12.75">
      <c r="A287" s="168"/>
      <c r="B287" s="6">
        <f t="shared" si="22"/>
        <v>45559</v>
      </c>
      <c r="C287" s="120" t="s">
        <v>118</v>
      </c>
      <c r="D287" s="107" t="s">
        <v>118</v>
      </c>
      <c r="E287" s="107" t="s">
        <v>118</v>
      </c>
      <c r="F287" s="107" t="s">
        <v>118</v>
      </c>
      <c r="G287" s="107" t="s">
        <v>118</v>
      </c>
      <c r="H287" s="107" t="s">
        <v>118</v>
      </c>
      <c r="I287" s="122"/>
      <c r="J287" s="20"/>
      <c r="K287" s="20"/>
      <c r="L287" s="21"/>
      <c r="M287" s="22"/>
      <c r="N287" s="35">
        <f t="shared" si="20"/>
      </c>
      <c r="O287" s="24"/>
      <c r="P287" s="24"/>
      <c r="Q287" s="36">
        <f t="shared" si="21"/>
      </c>
      <c r="R287" s="34"/>
      <c r="S287" s="23"/>
      <c r="T287" s="24"/>
      <c r="U287" s="25"/>
      <c r="V287" s="26"/>
      <c r="W287" s="23"/>
      <c r="X287" s="27"/>
      <c r="Y287" s="28"/>
      <c r="Z287" s="29"/>
      <c r="AA287" s="30"/>
      <c r="AB287" s="42"/>
      <c r="AC287" s="21"/>
      <c r="AD287" s="21"/>
      <c r="AE287" s="21"/>
      <c r="AF287" s="21"/>
      <c r="AG287" s="138">
        <f t="shared" si="19"/>
        <v>1</v>
      </c>
    </row>
    <row r="288" spans="1:33" ht="12.75">
      <c r="A288" s="168"/>
      <c r="B288" s="6">
        <f t="shared" si="22"/>
        <v>45560</v>
      </c>
      <c r="C288" s="129" t="s">
        <v>513</v>
      </c>
      <c r="D288" s="107" t="s">
        <v>577</v>
      </c>
      <c r="E288" s="133" t="s">
        <v>308</v>
      </c>
      <c r="F288" s="108" t="s">
        <v>450</v>
      </c>
      <c r="G288" s="129" t="s">
        <v>309</v>
      </c>
      <c r="H288" s="109" t="s">
        <v>451</v>
      </c>
      <c r="I288" s="122"/>
      <c r="J288" s="20"/>
      <c r="K288" s="20"/>
      <c r="L288" s="21"/>
      <c r="M288" s="22"/>
      <c r="N288" s="35">
        <f t="shared" si="20"/>
      </c>
      <c r="O288" s="24"/>
      <c r="P288" s="24"/>
      <c r="Q288" s="36">
        <f t="shared" si="21"/>
      </c>
      <c r="R288" s="34"/>
      <c r="S288" s="23"/>
      <c r="T288" s="24"/>
      <c r="U288" s="25"/>
      <c r="V288" s="26"/>
      <c r="W288" s="23"/>
      <c r="X288" s="27"/>
      <c r="Y288" s="28"/>
      <c r="Z288" s="29"/>
      <c r="AA288" s="30"/>
      <c r="AB288" s="42"/>
      <c r="AC288" s="21"/>
      <c r="AD288" s="21"/>
      <c r="AE288" s="21"/>
      <c r="AF288" s="21"/>
      <c r="AG288" s="138">
        <f t="shared" si="19"/>
        <v>1</v>
      </c>
    </row>
    <row r="289" spans="1:33" ht="12.75">
      <c r="A289" s="168"/>
      <c r="B289" s="6">
        <f t="shared" si="22"/>
        <v>45561</v>
      </c>
      <c r="C289" s="120" t="s">
        <v>118</v>
      </c>
      <c r="D289" s="107" t="s">
        <v>118</v>
      </c>
      <c r="E289" s="107" t="s">
        <v>118</v>
      </c>
      <c r="F289" s="107" t="s">
        <v>118</v>
      </c>
      <c r="G289" s="107" t="s">
        <v>118</v>
      </c>
      <c r="H289" s="107" t="s">
        <v>118</v>
      </c>
      <c r="I289" s="122"/>
      <c r="J289" s="20"/>
      <c r="K289" s="20"/>
      <c r="L289" s="21"/>
      <c r="M289" s="22"/>
      <c r="N289" s="35">
        <f t="shared" si="20"/>
      </c>
      <c r="O289" s="24"/>
      <c r="P289" s="24"/>
      <c r="Q289" s="36">
        <f t="shared" si="21"/>
      </c>
      <c r="R289" s="34"/>
      <c r="S289" s="23"/>
      <c r="T289" s="24"/>
      <c r="U289" s="25"/>
      <c r="V289" s="26"/>
      <c r="W289" s="23"/>
      <c r="X289" s="27"/>
      <c r="Y289" s="28"/>
      <c r="Z289" s="29"/>
      <c r="AA289" s="30"/>
      <c r="AB289" s="42"/>
      <c r="AC289" s="21"/>
      <c r="AD289" s="21"/>
      <c r="AE289" s="21"/>
      <c r="AF289" s="21"/>
      <c r="AG289" s="138">
        <f t="shared" si="19"/>
        <v>1</v>
      </c>
    </row>
    <row r="290" spans="1:33" ht="12.75">
      <c r="A290" s="168"/>
      <c r="B290" s="6">
        <f t="shared" si="22"/>
        <v>45562</v>
      </c>
      <c r="C290" s="120" t="s">
        <v>118</v>
      </c>
      <c r="D290" s="107" t="s">
        <v>118</v>
      </c>
      <c r="E290" s="107" t="s">
        <v>118</v>
      </c>
      <c r="F290" s="107" t="s">
        <v>118</v>
      </c>
      <c r="G290" s="107" t="s">
        <v>118</v>
      </c>
      <c r="H290" s="107" t="s">
        <v>118</v>
      </c>
      <c r="I290" s="123"/>
      <c r="J290" s="81"/>
      <c r="K290" s="81"/>
      <c r="L290" s="21"/>
      <c r="M290" s="82"/>
      <c r="N290" s="35">
        <f t="shared" si="20"/>
      </c>
      <c r="O290" s="150"/>
      <c r="P290" s="150"/>
      <c r="Q290" s="36">
        <f t="shared" si="21"/>
      </c>
      <c r="R290" s="34"/>
      <c r="S290" s="28"/>
      <c r="T290" s="84"/>
      <c r="U290" s="85"/>
      <c r="V290" s="29"/>
      <c r="W290" s="86"/>
      <c r="X290" s="83"/>
      <c r="Y290" s="86"/>
      <c r="Z290" s="87"/>
      <c r="AA290" s="88"/>
      <c r="AB290" s="89"/>
      <c r="AC290" s="21"/>
      <c r="AD290" s="21"/>
      <c r="AE290" s="21"/>
      <c r="AF290" s="21"/>
      <c r="AG290" s="138">
        <f t="shared" si="19"/>
        <v>1</v>
      </c>
    </row>
    <row r="291" spans="1:33" ht="12.75">
      <c r="A291" s="168"/>
      <c r="B291" s="6">
        <f t="shared" si="22"/>
        <v>45563</v>
      </c>
      <c r="C291" s="129" t="s">
        <v>514</v>
      </c>
      <c r="D291" s="107" t="s">
        <v>578</v>
      </c>
      <c r="E291" s="133" t="s">
        <v>310</v>
      </c>
      <c r="F291" s="108" t="s">
        <v>452</v>
      </c>
      <c r="G291" s="129" t="s">
        <v>311</v>
      </c>
      <c r="H291" s="109" t="s">
        <v>453</v>
      </c>
      <c r="I291" s="123"/>
      <c r="J291" s="81"/>
      <c r="K291" s="81"/>
      <c r="L291" s="21"/>
      <c r="M291" s="82"/>
      <c r="N291" s="35">
        <f t="shared" si="20"/>
      </c>
      <c r="O291" s="150"/>
      <c r="P291" s="150"/>
      <c r="Q291" s="36">
        <f t="shared" si="21"/>
      </c>
      <c r="R291" s="34"/>
      <c r="S291" s="28"/>
      <c r="T291" s="84"/>
      <c r="U291" s="85"/>
      <c r="V291" s="29"/>
      <c r="W291" s="86"/>
      <c r="X291" s="83"/>
      <c r="Y291" s="86"/>
      <c r="Z291" s="87"/>
      <c r="AA291" s="88"/>
      <c r="AB291" s="89"/>
      <c r="AC291" s="21"/>
      <c r="AD291" s="21"/>
      <c r="AE291" s="21"/>
      <c r="AF291" s="21"/>
      <c r="AG291" s="138">
        <f t="shared" si="19"/>
        <v>1</v>
      </c>
    </row>
    <row r="292" spans="1:33" ht="12.75" customHeight="1">
      <c r="A292" s="169"/>
      <c r="B292" s="6">
        <f t="shared" si="22"/>
        <v>45564</v>
      </c>
      <c r="C292" s="157" t="s">
        <v>620</v>
      </c>
      <c r="D292" s="158"/>
      <c r="E292" s="158"/>
      <c r="F292" s="158"/>
      <c r="G292" s="158"/>
      <c r="H292" s="159"/>
      <c r="I292" s="123"/>
      <c r="J292" s="81"/>
      <c r="K292" s="81"/>
      <c r="L292" s="21"/>
      <c r="M292" s="82"/>
      <c r="N292" s="35">
        <f t="shared" si="20"/>
      </c>
      <c r="O292" s="150"/>
      <c r="P292" s="150"/>
      <c r="Q292" s="36">
        <f t="shared" si="21"/>
      </c>
      <c r="R292" s="34"/>
      <c r="S292" s="28"/>
      <c r="T292" s="84"/>
      <c r="U292" s="85"/>
      <c r="V292" s="29"/>
      <c r="W292" s="86"/>
      <c r="X292" s="83"/>
      <c r="Y292" s="86"/>
      <c r="Z292" s="87"/>
      <c r="AA292" s="88"/>
      <c r="AB292" s="89"/>
      <c r="AC292" s="21"/>
      <c r="AD292" s="21"/>
      <c r="AE292" s="21"/>
      <c r="AF292" s="21"/>
      <c r="AG292" s="138">
        <f t="shared" si="19"/>
        <v>1</v>
      </c>
    </row>
    <row r="293" spans="1:33" ht="15" customHeight="1">
      <c r="A293" s="167">
        <f>IF(B293&lt;&gt;"",_XLL.NO.SEMAINE(B293),"")</f>
        <v>40</v>
      </c>
      <c r="B293" s="6">
        <f t="shared" si="22"/>
        <v>45565</v>
      </c>
      <c r="C293" s="120" t="s">
        <v>118</v>
      </c>
      <c r="D293" s="107" t="s">
        <v>118</v>
      </c>
      <c r="E293" s="107" t="s">
        <v>118</v>
      </c>
      <c r="F293" s="107" t="s">
        <v>118</v>
      </c>
      <c r="G293" s="107" t="s">
        <v>118</v>
      </c>
      <c r="H293" s="107" t="s">
        <v>118</v>
      </c>
      <c r="I293" s="123"/>
      <c r="J293" s="81"/>
      <c r="K293" s="81"/>
      <c r="L293" s="21"/>
      <c r="M293" s="82"/>
      <c r="N293" s="35">
        <f t="shared" si="20"/>
      </c>
      <c r="O293" s="150"/>
      <c r="P293" s="150"/>
      <c r="Q293" s="36">
        <f t="shared" si="21"/>
      </c>
      <c r="R293" s="34"/>
      <c r="S293" s="28"/>
      <c r="T293" s="84"/>
      <c r="U293" s="85"/>
      <c r="V293" s="29"/>
      <c r="W293" s="86"/>
      <c r="X293" s="83"/>
      <c r="Y293" s="86"/>
      <c r="Z293" s="87"/>
      <c r="AA293" s="88"/>
      <c r="AB293" s="89"/>
      <c r="AC293" s="21"/>
      <c r="AD293" s="21"/>
      <c r="AE293" s="21"/>
      <c r="AF293" s="21"/>
      <c r="AG293" s="138">
        <f t="shared" si="19"/>
        <v>2</v>
      </c>
    </row>
    <row r="294" spans="1:33" ht="12.75">
      <c r="A294" s="168"/>
      <c r="B294" s="6">
        <f t="shared" si="22"/>
        <v>45566</v>
      </c>
      <c r="C294" s="120" t="s">
        <v>118</v>
      </c>
      <c r="D294" s="107" t="s">
        <v>118</v>
      </c>
      <c r="E294" s="107" t="s">
        <v>118</v>
      </c>
      <c r="F294" s="107" t="s">
        <v>118</v>
      </c>
      <c r="G294" s="107" t="s">
        <v>118</v>
      </c>
      <c r="H294" s="107" t="s">
        <v>118</v>
      </c>
      <c r="I294" s="123"/>
      <c r="J294" s="81"/>
      <c r="K294" s="81"/>
      <c r="L294" s="21"/>
      <c r="M294" s="82"/>
      <c r="N294" s="35">
        <f t="shared" si="20"/>
      </c>
      <c r="O294" s="150"/>
      <c r="P294" s="150"/>
      <c r="Q294" s="36">
        <f t="shared" si="21"/>
      </c>
      <c r="R294" s="34"/>
      <c r="S294" s="28"/>
      <c r="T294" s="84"/>
      <c r="U294" s="85"/>
      <c r="V294" s="29"/>
      <c r="W294" s="86"/>
      <c r="X294" s="83"/>
      <c r="Y294" s="86"/>
      <c r="Z294" s="87"/>
      <c r="AA294" s="88"/>
      <c r="AB294" s="89"/>
      <c r="AC294" s="21"/>
      <c r="AD294" s="21"/>
      <c r="AE294" s="21"/>
      <c r="AF294" s="21"/>
      <c r="AG294" s="138">
        <f t="shared" si="19"/>
        <v>2</v>
      </c>
    </row>
    <row r="295" spans="1:33" ht="12.75">
      <c r="A295" s="168"/>
      <c r="B295" s="6">
        <f t="shared" si="22"/>
        <v>45567</v>
      </c>
      <c r="C295" s="129" t="s">
        <v>515</v>
      </c>
      <c r="D295" s="107" t="s">
        <v>579</v>
      </c>
      <c r="E295" s="133" t="s">
        <v>312</v>
      </c>
      <c r="F295" s="108" t="s">
        <v>454</v>
      </c>
      <c r="G295" s="129" t="s">
        <v>313</v>
      </c>
      <c r="H295" s="109" t="s">
        <v>455</v>
      </c>
      <c r="I295" s="123"/>
      <c r="J295" s="81"/>
      <c r="K295" s="81"/>
      <c r="L295" s="21"/>
      <c r="M295" s="82"/>
      <c r="N295" s="35">
        <f t="shared" si="20"/>
      </c>
      <c r="O295" s="150"/>
      <c r="P295" s="150"/>
      <c r="Q295" s="36">
        <f t="shared" si="21"/>
      </c>
      <c r="R295" s="34"/>
      <c r="S295" s="28"/>
      <c r="T295" s="84"/>
      <c r="U295" s="85"/>
      <c r="V295" s="29"/>
      <c r="W295" s="86"/>
      <c r="X295" s="83"/>
      <c r="Y295" s="86"/>
      <c r="Z295" s="87"/>
      <c r="AA295" s="88"/>
      <c r="AB295" s="89"/>
      <c r="AC295" s="21"/>
      <c r="AD295" s="21"/>
      <c r="AE295" s="21"/>
      <c r="AF295" s="21"/>
      <c r="AG295" s="138">
        <f aca="true" t="shared" si="23" ref="AG295:AG360">IF($B295&lt;&gt;"",IF(_XLL.NO.SEMAINE($B295-1)/2=ROUND((_XLL.NO.SEMAINE($B295-1))/2,0),2,1),IF(_XLL.NO.SEMAINE($B294-1)/2=ROUND((_XLL.NO.SEMAINE($B294-1))/2,0),2,1))</f>
        <v>2</v>
      </c>
    </row>
    <row r="296" spans="1:33" ht="12.75">
      <c r="A296" s="168"/>
      <c r="B296" s="6">
        <f t="shared" si="22"/>
        <v>45568</v>
      </c>
      <c r="C296" s="120" t="s">
        <v>118</v>
      </c>
      <c r="D296" s="107" t="s">
        <v>118</v>
      </c>
      <c r="E296" s="107" t="s">
        <v>118</v>
      </c>
      <c r="F296" s="107" t="s">
        <v>118</v>
      </c>
      <c r="G296" s="107" t="s">
        <v>118</v>
      </c>
      <c r="H296" s="107" t="s">
        <v>118</v>
      </c>
      <c r="I296" s="123"/>
      <c r="J296" s="81"/>
      <c r="K296" s="81"/>
      <c r="L296" s="21"/>
      <c r="M296" s="82"/>
      <c r="N296" s="35">
        <f t="shared" si="20"/>
      </c>
      <c r="O296" s="150"/>
      <c r="P296" s="150"/>
      <c r="Q296" s="36">
        <f t="shared" si="21"/>
      </c>
      <c r="R296" s="34"/>
      <c r="S296" s="28"/>
      <c r="T296" s="84"/>
      <c r="U296" s="85"/>
      <c r="V296" s="29"/>
      <c r="W296" s="86"/>
      <c r="X296" s="83"/>
      <c r="Y296" s="86"/>
      <c r="Z296" s="87"/>
      <c r="AA296" s="88"/>
      <c r="AB296" s="89"/>
      <c r="AC296" s="21"/>
      <c r="AD296" s="21"/>
      <c r="AE296" s="21"/>
      <c r="AF296" s="21"/>
      <c r="AG296" s="138">
        <f t="shared" si="23"/>
        <v>2</v>
      </c>
    </row>
    <row r="297" spans="1:33" ht="12.75">
      <c r="A297" s="168"/>
      <c r="B297" s="6">
        <f t="shared" si="22"/>
        <v>45569</v>
      </c>
      <c r="C297" s="120" t="s">
        <v>118</v>
      </c>
      <c r="D297" s="107" t="s">
        <v>118</v>
      </c>
      <c r="E297" s="107" t="s">
        <v>118</v>
      </c>
      <c r="F297" s="107" t="s">
        <v>118</v>
      </c>
      <c r="G297" s="107" t="s">
        <v>118</v>
      </c>
      <c r="H297" s="107" t="s">
        <v>118</v>
      </c>
      <c r="I297" s="123"/>
      <c r="J297" s="81"/>
      <c r="K297" s="81"/>
      <c r="L297" s="21"/>
      <c r="M297" s="82"/>
      <c r="N297" s="35">
        <f t="shared" si="20"/>
      </c>
      <c r="O297" s="150"/>
      <c r="P297" s="150"/>
      <c r="Q297" s="36">
        <f t="shared" si="21"/>
      </c>
      <c r="R297" s="34"/>
      <c r="S297" s="28"/>
      <c r="T297" s="84"/>
      <c r="U297" s="85"/>
      <c r="V297" s="29"/>
      <c r="W297" s="86"/>
      <c r="X297" s="83"/>
      <c r="Y297" s="86"/>
      <c r="Z297" s="87"/>
      <c r="AA297" s="88"/>
      <c r="AB297" s="89"/>
      <c r="AC297" s="21"/>
      <c r="AD297" s="21"/>
      <c r="AE297" s="21"/>
      <c r="AF297" s="21"/>
      <c r="AG297" s="138">
        <f t="shared" si="23"/>
        <v>2</v>
      </c>
    </row>
    <row r="298" spans="1:33" ht="12.75">
      <c r="A298" s="168"/>
      <c r="B298" s="6">
        <f t="shared" si="22"/>
        <v>45570</v>
      </c>
      <c r="C298" s="129" t="s">
        <v>516</v>
      </c>
      <c r="D298" s="107" t="s">
        <v>580</v>
      </c>
      <c r="E298" s="133" t="s">
        <v>314</v>
      </c>
      <c r="F298" s="108" t="s">
        <v>315</v>
      </c>
      <c r="G298" s="129" t="s">
        <v>316</v>
      </c>
      <c r="H298" s="109" t="s">
        <v>456</v>
      </c>
      <c r="I298" s="123"/>
      <c r="J298" s="81"/>
      <c r="K298" s="81"/>
      <c r="L298" s="21"/>
      <c r="M298" s="82"/>
      <c r="N298" s="35">
        <f t="shared" si="20"/>
      </c>
      <c r="O298" s="150"/>
      <c r="P298" s="150"/>
      <c r="Q298" s="36">
        <f t="shared" si="21"/>
      </c>
      <c r="R298" s="34"/>
      <c r="S298" s="28"/>
      <c r="T298" s="84"/>
      <c r="U298" s="85"/>
      <c r="V298" s="29"/>
      <c r="W298" s="86"/>
      <c r="X298" s="83"/>
      <c r="Y298" s="86"/>
      <c r="Z298" s="87"/>
      <c r="AA298" s="88"/>
      <c r="AB298" s="89"/>
      <c r="AC298" s="21"/>
      <c r="AD298" s="21"/>
      <c r="AE298" s="21"/>
      <c r="AF298" s="21"/>
      <c r="AG298" s="138">
        <f t="shared" si="23"/>
        <v>2</v>
      </c>
    </row>
    <row r="299" spans="1:33" ht="12.75" customHeight="1">
      <c r="A299" s="169"/>
      <c r="B299" s="6">
        <f t="shared" si="22"/>
        <v>45571</v>
      </c>
      <c r="C299" s="157" t="s">
        <v>621</v>
      </c>
      <c r="D299" s="158"/>
      <c r="E299" s="158"/>
      <c r="F299" s="158"/>
      <c r="G299" s="158"/>
      <c r="H299" s="159"/>
      <c r="I299" s="123"/>
      <c r="J299" s="81"/>
      <c r="K299" s="81"/>
      <c r="L299" s="21"/>
      <c r="M299" s="82"/>
      <c r="N299" s="35">
        <f t="shared" si="20"/>
      </c>
      <c r="O299" s="150"/>
      <c r="P299" s="150"/>
      <c r="Q299" s="36">
        <f t="shared" si="21"/>
      </c>
      <c r="R299" s="34"/>
      <c r="S299" s="28"/>
      <c r="T299" s="84"/>
      <c r="U299" s="85"/>
      <c r="V299" s="29"/>
      <c r="W299" s="86"/>
      <c r="X299" s="83"/>
      <c r="Y299" s="86"/>
      <c r="Z299" s="87"/>
      <c r="AA299" s="88"/>
      <c r="AB299" s="89"/>
      <c r="AC299" s="21"/>
      <c r="AD299" s="21"/>
      <c r="AE299" s="21"/>
      <c r="AF299" s="21"/>
      <c r="AG299" s="138">
        <f t="shared" si="23"/>
        <v>2</v>
      </c>
    </row>
    <row r="300" spans="1:33" ht="15" customHeight="1">
      <c r="A300" s="154">
        <f>IF(B300&lt;&gt;"",_XLL.NO.SEMAINE(B300),"")</f>
        <v>41</v>
      </c>
      <c r="B300" s="6">
        <f t="shared" si="22"/>
        <v>45572</v>
      </c>
      <c r="C300" s="120" t="s">
        <v>118</v>
      </c>
      <c r="D300" s="107" t="s">
        <v>118</v>
      </c>
      <c r="E300" s="107" t="s">
        <v>118</v>
      </c>
      <c r="F300" s="107" t="s">
        <v>118</v>
      </c>
      <c r="G300" s="107" t="s">
        <v>118</v>
      </c>
      <c r="H300" s="107" t="s">
        <v>118</v>
      </c>
      <c r="I300" s="122"/>
      <c r="J300" s="20"/>
      <c r="K300" s="20"/>
      <c r="L300" s="21"/>
      <c r="M300" s="22"/>
      <c r="N300" s="35">
        <f t="shared" si="20"/>
      </c>
      <c r="O300" s="24"/>
      <c r="P300" s="24"/>
      <c r="Q300" s="36">
        <f t="shared" si="21"/>
      </c>
      <c r="R300" s="34"/>
      <c r="S300" s="23"/>
      <c r="T300" s="24"/>
      <c r="U300" s="25"/>
      <c r="V300" s="26"/>
      <c r="W300" s="23"/>
      <c r="X300" s="27"/>
      <c r="Y300" s="28"/>
      <c r="Z300" s="29"/>
      <c r="AA300" s="30"/>
      <c r="AB300" s="42"/>
      <c r="AC300" s="21"/>
      <c r="AD300" s="21"/>
      <c r="AE300" s="21"/>
      <c r="AF300" s="21"/>
      <c r="AG300" s="138">
        <f t="shared" si="23"/>
        <v>1</v>
      </c>
    </row>
    <row r="301" spans="1:33" ht="12.75">
      <c r="A301" s="155"/>
      <c r="B301" s="6">
        <f t="shared" si="22"/>
        <v>45573</v>
      </c>
      <c r="C301" s="120" t="s">
        <v>118</v>
      </c>
      <c r="D301" s="107" t="s">
        <v>118</v>
      </c>
      <c r="E301" s="107" t="s">
        <v>118</v>
      </c>
      <c r="F301" s="107" t="s">
        <v>118</v>
      </c>
      <c r="G301" s="107" t="s">
        <v>118</v>
      </c>
      <c r="H301" s="107" t="s">
        <v>118</v>
      </c>
      <c r="I301" s="122"/>
      <c r="J301" s="20"/>
      <c r="K301" s="20"/>
      <c r="L301" s="21"/>
      <c r="M301" s="22"/>
      <c r="N301" s="35">
        <f t="shared" si="20"/>
      </c>
      <c r="O301" s="24"/>
      <c r="P301" s="24"/>
      <c r="Q301" s="36">
        <f t="shared" si="21"/>
      </c>
      <c r="R301" s="34"/>
      <c r="S301" s="23"/>
      <c r="T301" s="24"/>
      <c r="U301" s="25"/>
      <c r="V301" s="26"/>
      <c r="W301" s="23"/>
      <c r="X301" s="27"/>
      <c r="Y301" s="28"/>
      <c r="Z301" s="29"/>
      <c r="AA301" s="30"/>
      <c r="AB301" s="42"/>
      <c r="AC301" s="21"/>
      <c r="AD301" s="21"/>
      <c r="AE301" s="21"/>
      <c r="AF301" s="21"/>
      <c r="AG301" s="138">
        <f t="shared" si="23"/>
        <v>1</v>
      </c>
    </row>
    <row r="302" spans="1:33" ht="12.75">
      <c r="A302" s="155"/>
      <c r="B302" s="6">
        <f t="shared" si="22"/>
        <v>45574</v>
      </c>
      <c r="C302" s="129" t="s">
        <v>517</v>
      </c>
      <c r="D302" s="107" t="s">
        <v>590</v>
      </c>
      <c r="E302" s="133" t="s">
        <v>518</v>
      </c>
      <c r="F302" s="108" t="s">
        <v>591</v>
      </c>
      <c r="G302" s="129" t="s">
        <v>317</v>
      </c>
      <c r="H302" s="109" t="s">
        <v>592</v>
      </c>
      <c r="I302" s="122"/>
      <c r="J302" s="20"/>
      <c r="K302" s="20"/>
      <c r="L302" s="21"/>
      <c r="M302" s="22"/>
      <c r="N302" s="35">
        <f t="shared" si="20"/>
      </c>
      <c r="O302" s="24"/>
      <c r="P302" s="24"/>
      <c r="Q302" s="36">
        <f t="shared" si="21"/>
      </c>
      <c r="R302" s="34"/>
      <c r="S302" s="23"/>
      <c r="T302" s="24"/>
      <c r="U302" s="25"/>
      <c r="V302" s="26"/>
      <c r="W302" s="23"/>
      <c r="X302" s="27"/>
      <c r="Y302" s="28"/>
      <c r="Z302" s="29"/>
      <c r="AA302" s="30"/>
      <c r="AB302" s="42"/>
      <c r="AC302" s="21"/>
      <c r="AD302" s="21"/>
      <c r="AE302" s="21"/>
      <c r="AF302" s="21"/>
      <c r="AG302" s="138">
        <f t="shared" si="23"/>
        <v>1</v>
      </c>
    </row>
    <row r="303" spans="1:33" ht="12.75">
      <c r="A303" s="155"/>
      <c r="B303" s="6">
        <f t="shared" si="22"/>
        <v>45575</v>
      </c>
      <c r="C303" s="120" t="s">
        <v>118</v>
      </c>
      <c r="D303" s="107" t="s">
        <v>118</v>
      </c>
      <c r="E303" s="107" t="s">
        <v>118</v>
      </c>
      <c r="F303" s="107" t="s">
        <v>118</v>
      </c>
      <c r="G303" s="107" t="s">
        <v>118</v>
      </c>
      <c r="H303" s="107" t="s">
        <v>118</v>
      </c>
      <c r="I303" s="122"/>
      <c r="J303" s="20"/>
      <c r="K303" s="20"/>
      <c r="L303" s="21"/>
      <c r="M303" s="22"/>
      <c r="N303" s="35">
        <f t="shared" si="20"/>
      </c>
      <c r="O303" s="24"/>
      <c r="P303" s="24"/>
      <c r="Q303" s="36">
        <f t="shared" si="21"/>
      </c>
      <c r="R303" s="34"/>
      <c r="S303" s="23"/>
      <c r="T303" s="24"/>
      <c r="U303" s="25"/>
      <c r="V303" s="26"/>
      <c r="W303" s="23"/>
      <c r="X303" s="27"/>
      <c r="Y303" s="28"/>
      <c r="Z303" s="29"/>
      <c r="AA303" s="30"/>
      <c r="AB303" s="42"/>
      <c r="AC303" s="21"/>
      <c r="AD303" s="21"/>
      <c r="AE303" s="21"/>
      <c r="AF303" s="21"/>
      <c r="AG303" s="138">
        <f t="shared" si="23"/>
        <v>1</v>
      </c>
    </row>
    <row r="304" spans="1:33" ht="12.75">
      <c r="A304" s="155"/>
      <c r="B304" s="6">
        <f t="shared" si="22"/>
        <v>45576</v>
      </c>
      <c r="C304" s="120" t="s">
        <v>118</v>
      </c>
      <c r="D304" s="107" t="s">
        <v>118</v>
      </c>
      <c r="E304" s="107" t="s">
        <v>118</v>
      </c>
      <c r="F304" s="107" t="s">
        <v>118</v>
      </c>
      <c r="G304" s="107" t="s">
        <v>118</v>
      </c>
      <c r="H304" s="107" t="s">
        <v>118</v>
      </c>
      <c r="I304" s="123"/>
      <c r="J304" s="81"/>
      <c r="K304" s="81"/>
      <c r="L304" s="21"/>
      <c r="M304" s="82"/>
      <c r="N304" s="35">
        <f t="shared" si="20"/>
      </c>
      <c r="O304" s="150"/>
      <c r="P304" s="150"/>
      <c r="Q304" s="36">
        <f t="shared" si="21"/>
      </c>
      <c r="R304" s="34"/>
      <c r="S304" s="28"/>
      <c r="T304" s="84"/>
      <c r="U304" s="85"/>
      <c r="V304" s="29"/>
      <c r="W304" s="86"/>
      <c r="X304" s="83"/>
      <c r="Y304" s="86"/>
      <c r="Z304" s="87"/>
      <c r="AA304" s="88"/>
      <c r="AB304" s="89"/>
      <c r="AC304" s="21"/>
      <c r="AD304" s="21"/>
      <c r="AE304" s="21"/>
      <c r="AF304" s="21"/>
      <c r="AG304" s="138">
        <f t="shared" si="23"/>
        <v>1</v>
      </c>
    </row>
    <row r="305" spans="1:33" ht="12.75">
      <c r="A305" s="155"/>
      <c r="B305" s="162">
        <f t="shared" si="22"/>
        <v>45577</v>
      </c>
      <c r="C305" s="129" t="s">
        <v>519</v>
      </c>
      <c r="D305" s="139" t="s">
        <v>581</v>
      </c>
      <c r="E305" s="140" t="s">
        <v>318</v>
      </c>
      <c r="F305" s="141" t="s">
        <v>457</v>
      </c>
      <c r="G305" s="129" t="s">
        <v>319</v>
      </c>
      <c r="H305" s="142" t="s">
        <v>458</v>
      </c>
      <c r="I305" s="123"/>
      <c r="J305" s="81"/>
      <c r="K305" s="81"/>
      <c r="L305" s="21"/>
      <c r="M305" s="82"/>
      <c r="N305" s="35">
        <f t="shared" si="20"/>
      </c>
      <c r="O305" s="150"/>
      <c r="P305" s="150"/>
      <c r="Q305" s="36">
        <f t="shared" si="21"/>
      </c>
      <c r="R305" s="34"/>
      <c r="S305" s="28"/>
      <c r="T305" s="84"/>
      <c r="U305" s="85"/>
      <c r="V305" s="29"/>
      <c r="W305" s="86"/>
      <c r="X305" s="83"/>
      <c r="Y305" s="86"/>
      <c r="Z305" s="87"/>
      <c r="AA305" s="88"/>
      <c r="AB305" s="89"/>
      <c r="AC305" s="21"/>
      <c r="AD305" s="21"/>
      <c r="AE305" s="21"/>
      <c r="AF305" s="21"/>
      <c r="AG305" s="138">
        <f t="shared" si="23"/>
        <v>1</v>
      </c>
    </row>
    <row r="306" spans="1:33" ht="12.75">
      <c r="A306" s="155"/>
      <c r="B306" s="164"/>
      <c r="C306" s="151" t="s">
        <v>622</v>
      </c>
      <c r="D306" s="152"/>
      <c r="E306" s="152"/>
      <c r="F306" s="152"/>
      <c r="G306" s="152"/>
      <c r="H306" s="153"/>
      <c r="I306" s="146"/>
      <c r="J306" s="81"/>
      <c r="K306" s="81"/>
      <c r="L306" s="21"/>
      <c r="M306" s="82"/>
      <c r="N306" s="35">
        <f t="shared" si="20"/>
      </c>
      <c r="O306" s="150"/>
      <c r="P306" s="150"/>
      <c r="Q306" s="36">
        <f t="shared" si="21"/>
      </c>
      <c r="R306" s="34"/>
      <c r="S306" s="28"/>
      <c r="T306" s="84"/>
      <c r="U306" s="85"/>
      <c r="V306" s="29"/>
      <c r="W306" s="86"/>
      <c r="X306" s="83"/>
      <c r="Y306" s="86"/>
      <c r="Z306" s="87"/>
      <c r="AA306" s="88"/>
      <c r="AB306" s="89"/>
      <c r="AC306" s="21"/>
      <c r="AD306" s="21"/>
      <c r="AE306" s="21"/>
      <c r="AF306" s="21"/>
      <c r="AG306" s="138">
        <f t="shared" si="23"/>
        <v>1</v>
      </c>
    </row>
    <row r="307" spans="1:33" ht="12.75" customHeight="1">
      <c r="A307" s="156"/>
      <c r="B307" s="6">
        <f>IF(B305&lt;&gt;"",B305+1,"")</f>
        <v>45578</v>
      </c>
      <c r="C307" s="157" t="s">
        <v>623</v>
      </c>
      <c r="D307" s="158"/>
      <c r="E307" s="158"/>
      <c r="F307" s="158"/>
      <c r="G307" s="158"/>
      <c r="H307" s="159"/>
      <c r="I307" s="123"/>
      <c r="J307" s="81"/>
      <c r="K307" s="81"/>
      <c r="L307" s="21"/>
      <c r="M307" s="82"/>
      <c r="N307" s="35">
        <f t="shared" si="20"/>
      </c>
      <c r="O307" s="150"/>
      <c r="P307" s="150"/>
      <c r="Q307" s="36">
        <f t="shared" si="21"/>
      </c>
      <c r="R307" s="34"/>
      <c r="S307" s="28"/>
      <c r="T307" s="84"/>
      <c r="U307" s="85"/>
      <c r="V307" s="29"/>
      <c r="W307" s="86"/>
      <c r="X307" s="83"/>
      <c r="Y307" s="86"/>
      <c r="Z307" s="87"/>
      <c r="AA307" s="88"/>
      <c r="AB307" s="89"/>
      <c r="AC307" s="21"/>
      <c r="AD307" s="21"/>
      <c r="AE307" s="21"/>
      <c r="AF307" s="21"/>
      <c r="AG307" s="138">
        <f>IF($B307&lt;&gt;"",IF(_XLL.NO.SEMAINE($B307-1)/2=ROUND((_XLL.NO.SEMAINE($B307-1))/2,0),2,1),IF(_XLL.NO.SEMAINE($B305-1)/2=ROUND((_XLL.NO.SEMAINE($B305-1))/2,0),2,1))</f>
        <v>1</v>
      </c>
    </row>
    <row r="308" spans="1:33" ht="15" customHeight="1">
      <c r="A308" s="154">
        <f>IF(B308&lt;&gt;"",_XLL.NO.SEMAINE(B308),"")</f>
        <v>42</v>
      </c>
      <c r="B308" s="6">
        <f t="shared" si="22"/>
        <v>45579</v>
      </c>
      <c r="C308" s="120" t="s">
        <v>118</v>
      </c>
      <c r="D308" s="107" t="s">
        <v>118</v>
      </c>
      <c r="E308" s="107" t="s">
        <v>118</v>
      </c>
      <c r="F308" s="107" t="s">
        <v>118</v>
      </c>
      <c r="G308" s="107" t="s">
        <v>118</v>
      </c>
      <c r="H308" s="107" t="s">
        <v>118</v>
      </c>
      <c r="I308" s="123"/>
      <c r="J308" s="81"/>
      <c r="K308" s="81"/>
      <c r="L308" s="21"/>
      <c r="M308" s="82"/>
      <c r="N308" s="35">
        <f t="shared" si="20"/>
      </c>
      <c r="O308" s="150"/>
      <c r="P308" s="150"/>
      <c r="Q308" s="36">
        <f t="shared" si="21"/>
      </c>
      <c r="R308" s="34"/>
      <c r="S308" s="28"/>
      <c r="T308" s="84"/>
      <c r="U308" s="85"/>
      <c r="V308" s="29"/>
      <c r="W308" s="86"/>
      <c r="X308" s="83"/>
      <c r="Y308" s="86"/>
      <c r="Z308" s="87"/>
      <c r="AA308" s="88"/>
      <c r="AB308" s="89"/>
      <c r="AC308" s="21"/>
      <c r="AD308" s="21"/>
      <c r="AE308" s="21"/>
      <c r="AF308" s="21"/>
      <c r="AG308" s="138">
        <f t="shared" si="23"/>
        <v>2</v>
      </c>
    </row>
    <row r="309" spans="1:33" ht="12.75">
      <c r="A309" s="155"/>
      <c r="B309" s="6">
        <f t="shared" si="22"/>
        <v>45580</v>
      </c>
      <c r="C309" s="120" t="s">
        <v>118</v>
      </c>
      <c r="D309" s="107" t="s">
        <v>118</v>
      </c>
      <c r="E309" s="107" t="s">
        <v>118</v>
      </c>
      <c r="F309" s="107" t="s">
        <v>118</v>
      </c>
      <c r="G309" s="107" t="s">
        <v>118</v>
      </c>
      <c r="H309" s="107" t="s">
        <v>118</v>
      </c>
      <c r="I309" s="123"/>
      <c r="J309" s="81"/>
      <c r="K309" s="81"/>
      <c r="L309" s="21"/>
      <c r="M309" s="82"/>
      <c r="N309" s="35">
        <f t="shared" si="20"/>
      </c>
      <c r="O309" s="150"/>
      <c r="P309" s="150"/>
      <c r="Q309" s="36">
        <f t="shared" si="21"/>
      </c>
      <c r="R309" s="34"/>
      <c r="S309" s="28"/>
      <c r="T309" s="84"/>
      <c r="U309" s="85"/>
      <c r="V309" s="29"/>
      <c r="W309" s="86"/>
      <c r="X309" s="83"/>
      <c r="Y309" s="86"/>
      <c r="Z309" s="87"/>
      <c r="AA309" s="88"/>
      <c r="AB309" s="89"/>
      <c r="AC309" s="21"/>
      <c r="AD309" s="21"/>
      <c r="AE309" s="21"/>
      <c r="AF309" s="21"/>
      <c r="AG309" s="138">
        <f t="shared" si="23"/>
        <v>2</v>
      </c>
    </row>
    <row r="310" spans="1:33" ht="12.75">
      <c r="A310" s="155"/>
      <c r="B310" s="6">
        <f t="shared" si="22"/>
        <v>45581</v>
      </c>
      <c r="C310" s="129" t="s">
        <v>520</v>
      </c>
      <c r="D310" s="107" t="s">
        <v>582</v>
      </c>
      <c r="E310" s="133" t="s">
        <v>320</v>
      </c>
      <c r="F310" s="108" t="s">
        <v>459</v>
      </c>
      <c r="G310" s="129" t="s">
        <v>321</v>
      </c>
      <c r="H310" s="109" t="s">
        <v>460</v>
      </c>
      <c r="I310" s="123"/>
      <c r="J310" s="81"/>
      <c r="K310" s="81"/>
      <c r="L310" s="21"/>
      <c r="M310" s="82"/>
      <c r="N310" s="35">
        <f t="shared" si="20"/>
      </c>
      <c r="O310" s="150"/>
      <c r="P310" s="150"/>
      <c r="Q310" s="36">
        <f t="shared" si="21"/>
      </c>
      <c r="R310" s="34"/>
      <c r="S310" s="28"/>
      <c r="T310" s="84"/>
      <c r="U310" s="85"/>
      <c r="V310" s="29"/>
      <c r="W310" s="86"/>
      <c r="X310" s="83"/>
      <c r="Y310" s="86"/>
      <c r="Z310" s="87"/>
      <c r="AA310" s="88"/>
      <c r="AB310" s="89"/>
      <c r="AC310" s="21"/>
      <c r="AD310" s="21"/>
      <c r="AE310" s="21"/>
      <c r="AF310" s="21"/>
      <c r="AG310" s="138">
        <f t="shared" si="23"/>
        <v>2</v>
      </c>
    </row>
    <row r="311" spans="1:33" ht="12.75">
      <c r="A311" s="155"/>
      <c r="B311" s="6">
        <f t="shared" si="22"/>
        <v>45582</v>
      </c>
      <c r="C311" s="120" t="s">
        <v>118</v>
      </c>
      <c r="D311" s="107" t="s">
        <v>118</v>
      </c>
      <c r="E311" s="107" t="s">
        <v>118</v>
      </c>
      <c r="F311" s="107" t="s">
        <v>118</v>
      </c>
      <c r="G311" s="107" t="s">
        <v>118</v>
      </c>
      <c r="H311" s="107" t="s">
        <v>118</v>
      </c>
      <c r="I311" s="123"/>
      <c r="J311" s="81"/>
      <c r="K311" s="81"/>
      <c r="L311" s="21"/>
      <c r="M311" s="82"/>
      <c r="N311" s="35">
        <f t="shared" si="20"/>
      </c>
      <c r="O311" s="150"/>
      <c r="P311" s="150"/>
      <c r="Q311" s="36">
        <f t="shared" si="21"/>
      </c>
      <c r="R311" s="34"/>
      <c r="S311" s="28"/>
      <c r="T311" s="84"/>
      <c r="U311" s="85"/>
      <c r="V311" s="29"/>
      <c r="W311" s="86"/>
      <c r="X311" s="83"/>
      <c r="Y311" s="86"/>
      <c r="Z311" s="87"/>
      <c r="AA311" s="88"/>
      <c r="AB311" s="89"/>
      <c r="AC311" s="21"/>
      <c r="AD311" s="21"/>
      <c r="AE311" s="21"/>
      <c r="AF311" s="21"/>
      <c r="AG311" s="138">
        <f t="shared" si="23"/>
        <v>2</v>
      </c>
    </row>
    <row r="312" spans="1:33" ht="12.75">
      <c r="A312" s="155"/>
      <c r="B312" s="6">
        <f t="shared" si="22"/>
        <v>45583</v>
      </c>
      <c r="C312" s="120" t="s">
        <v>118</v>
      </c>
      <c r="D312" s="107" t="s">
        <v>118</v>
      </c>
      <c r="E312" s="107" t="s">
        <v>118</v>
      </c>
      <c r="F312" s="107" t="s">
        <v>118</v>
      </c>
      <c r="G312" s="107" t="s">
        <v>118</v>
      </c>
      <c r="H312" s="107" t="s">
        <v>118</v>
      </c>
      <c r="I312" s="123"/>
      <c r="J312" s="81"/>
      <c r="K312" s="81"/>
      <c r="L312" s="21"/>
      <c r="M312" s="82"/>
      <c r="N312" s="35">
        <f t="shared" si="20"/>
      </c>
      <c r="O312" s="150"/>
      <c r="P312" s="150"/>
      <c r="Q312" s="36">
        <f t="shared" si="21"/>
      </c>
      <c r="R312" s="34"/>
      <c r="S312" s="28"/>
      <c r="T312" s="84"/>
      <c r="U312" s="85"/>
      <c r="V312" s="29"/>
      <c r="W312" s="86"/>
      <c r="X312" s="83"/>
      <c r="Y312" s="86"/>
      <c r="Z312" s="87"/>
      <c r="AA312" s="88"/>
      <c r="AB312" s="89"/>
      <c r="AC312" s="21"/>
      <c r="AD312" s="21"/>
      <c r="AE312" s="21"/>
      <c r="AF312" s="21"/>
      <c r="AG312" s="138">
        <f t="shared" si="23"/>
        <v>2</v>
      </c>
    </row>
    <row r="313" spans="1:33" ht="12.75">
      <c r="A313" s="155"/>
      <c r="B313" s="162">
        <f t="shared" si="22"/>
        <v>45584</v>
      </c>
      <c r="C313" s="129" t="s">
        <v>521</v>
      </c>
      <c r="D313" s="139" t="s">
        <v>583</v>
      </c>
      <c r="E313" s="140" t="s">
        <v>522</v>
      </c>
      <c r="F313" s="141" t="s">
        <v>584</v>
      </c>
      <c r="G313" s="129" t="s">
        <v>322</v>
      </c>
      <c r="H313" s="142" t="s">
        <v>461</v>
      </c>
      <c r="I313" s="123"/>
      <c r="J313" s="81"/>
      <c r="K313" s="81"/>
      <c r="L313" s="21"/>
      <c r="M313" s="82"/>
      <c r="N313" s="35">
        <f t="shared" si="20"/>
      </c>
      <c r="O313" s="150"/>
      <c r="P313" s="150"/>
      <c r="Q313" s="36">
        <f t="shared" si="21"/>
      </c>
      <c r="R313" s="34"/>
      <c r="S313" s="28"/>
      <c r="T313" s="84"/>
      <c r="U313" s="85"/>
      <c r="V313" s="29"/>
      <c r="W313" s="86"/>
      <c r="X313" s="83"/>
      <c r="Y313" s="86"/>
      <c r="Z313" s="87"/>
      <c r="AA313" s="88"/>
      <c r="AB313" s="89"/>
      <c r="AC313" s="21"/>
      <c r="AD313" s="21"/>
      <c r="AE313" s="21"/>
      <c r="AF313" s="21"/>
      <c r="AG313" s="138">
        <f t="shared" si="23"/>
        <v>2</v>
      </c>
    </row>
    <row r="314" spans="1:33" ht="12.75">
      <c r="A314" s="155"/>
      <c r="B314" s="164"/>
      <c r="C314" s="151" t="s">
        <v>624</v>
      </c>
      <c r="D314" s="152"/>
      <c r="E314" s="152"/>
      <c r="F314" s="152"/>
      <c r="G314" s="152"/>
      <c r="H314" s="153"/>
      <c r="I314" s="146"/>
      <c r="J314" s="81"/>
      <c r="K314" s="81"/>
      <c r="L314" s="21"/>
      <c r="M314" s="82"/>
      <c r="N314" s="35">
        <f t="shared" si="20"/>
      </c>
      <c r="O314" s="150"/>
      <c r="P314" s="150"/>
      <c r="Q314" s="36">
        <f t="shared" si="21"/>
      </c>
      <c r="R314" s="34"/>
      <c r="S314" s="28"/>
      <c r="T314" s="84"/>
      <c r="U314" s="85"/>
      <c r="V314" s="29"/>
      <c r="W314" s="86"/>
      <c r="X314" s="83"/>
      <c r="Y314" s="86"/>
      <c r="Z314" s="87"/>
      <c r="AA314" s="88"/>
      <c r="AB314" s="89"/>
      <c r="AC314" s="21"/>
      <c r="AD314" s="21"/>
      <c r="AE314" s="21"/>
      <c r="AF314" s="21"/>
      <c r="AG314" s="138">
        <f t="shared" si="23"/>
        <v>2</v>
      </c>
    </row>
    <row r="315" spans="1:33" ht="12.75" customHeight="1">
      <c r="A315" s="156"/>
      <c r="B315" s="6">
        <f>IF(B313&lt;&gt;"",B313+1,"")</f>
        <v>45585</v>
      </c>
      <c r="C315" s="144" t="s">
        <v>118</v>
      </c>
      <c r="D315" s="145" t="s">
        <v>118</v>
      </c>
      <c r="E315" s="145" t="s">
        <v>118</v>
      </c>
      <c r="F315" s="145" t="s">
        <v>118</v>
      </c>
      <c r="G315" s="145" t="s">
        <v>118</v>
      </c>
      <c r="H315" s="145" t="s">
        <v>118</v>
      </c>
      <c r="I315" s="123"/>
      <c r="J315" s="81"/>
      <c r="K315" s="81"/>
      <c r="L315" s="21"/>
      <c r="M315" s="82"/>
      <c r="N315" s="35">
        <f t="shared" si="20"/>
      </c>
      <c r="O315" s="150"/>
      <c r="P315" s="150"/>
      <c r="Q315" s="36">
        <f t="shared" si="21"/>
      </c>
      <c r="R315" s="34"/>
      <c r="S315" s="28"/>
      <c r="T315" s="84"/>
      <c r="U315" s="85"/>
      <c r="V315" s="29"/>
      <c r="W315" s="86"/>
      <c r="X315" s="83"/>
      <c r="Y315" s="86"/>
      <c r="Z315" s="87"/>
      <c r="AA315" s="88"/>
      <c r="AB315" s="89"/>
      <c r="AC315" s="21"/>
      <c r="AD315" s="21"/>
      <c r="AE315" s="21"/>
      <c r="AF315" s="21"/>
      <c r="AG315" s="138">
        <f>IF($B315&lt;&gt;"",IF(_XLL.NO.SEMAINE($B315-1)/2=ROUND((_XLL.NO.SEMAINE($B315-1))/2,0),2,1),IF(_XLL.NO.SEMAINE($B313-1)/2=ROUND((_XLL.NO.SEMAINE($B313-1))/2,0),2,1))</f>
        <v>2</v>
      </c>
    </row>
    <row r="316" spans="1:33" ht="15" customHeight="1">
      <c r="A316" s="167">
        <f>IF(B316&lt;&gt;"",_XLL.NO.SEMAINE(B316),"")</f>
        <v>43</v>
      </c>
      <c r="B316" s="6">
        <f t="shared" si="22"/>
        <v>45586</v>
      </c>
      <c r="C316" s="120" t="s">
        <v>118</v>
      </c>
      <c r="D316" s="107" t="s">
        <v>118</v>
      </c>
      <c r="E316" s="107" t="s">
        <v>118</v>
      </c>
      <c r="F316" s="107" t="s">
        <v>118</v>
      </c>
      <c r="G316" s="107" t="s">
        <v>118</v>
      </c>
      <c r="H316" s="107" t="s">
        <v>118</v>
      </c>
      <c r="I316" s="122"/>
      <c r="J316" s="20"/>
      <c r="K316" s="20"/>
      <c r="L316" s="21"/>
      <c r="M316" s="22"/>
      <c r="N316" s="35">
        <f t="shared" si="20"/>
      </c>
      <c r="O316" s="24"/>
      <c r="P316" s="24"/>
      <c r="Q316" s="36">
        <f t="shared" si="21"/>
      </c>
      <c r="R316" s="34"/>
      <c r="S316" s="23"/>
      <c r="T316" s="24"/>
      <c r="U316" s="25"/>
      <c r="V316" s="26"/>
      <c r="W316" s="23"/>
      <c r="X316" s="27"/>
      <c r="Y316" s="28"/>
      <c r="Z316" s="29"/>
      <c r="AA316" s="30"/>
      <c r="AB316" s="42"/>
      <c r="AC316" s="21"/>
      <c r="AD316" s="21"/>
      <c r="AE316" s="21"/>
      <c r="AF316" s="21"/>
      <c r="AG316" s="138">
        <f t="shared" si="23"/>
        <v>1</v>
      </c>
    </row>
    <row r="317" spans="1:33" ht="12.75">
      <c r="A317" s="168"/>
      <c r="B317" s="6">
        <f t="shared" si="22"/>
        <v>45587</v>
      </c>
      <c r="C317" s="120" t="s">
        <v>118</v>
      </c>
      <c r="D317" s="107" t="s">
        <v>118</v>
      </c>
      <c r="E317" s="107" t="s">
        <v>118</v>
      </c>
      <c r="F317" s="107" t="s">
        <v>118</v>
      </c>
      <c r="G317" s="107" t="s">
        <v>118</v>
      </c>
      <c r="H317" s="107" t="s">
        <v>118</v>
      </c>
      <c r="I317" s="122"/>
      <c r="J317" s="20"/>
      <c r="K317" s="20"/>
      <c r="L317" s="21"/>
      <c r="M317" s="22"/>
      <c r="N317" s="35">
        <f t="shared" si="20"/>
      </c>
      <c r="O317" s="24"/>
      <c r="P317" s="24"/>
      <c r="Q317" s="36">
        <f t="shared" si="21"/>
      </c>
      <c r="R317" s="34"/>
      <c r="S317" s="23"/>
      <c r="T317" s="24"/>
      <c r="U317" s="25"/>
      <c r="V317" s="26"/>
      <c r="W317" s="23"/>
      <c r="X317" s="27"/>
      <c r="Y317" s="28"/>
      <c r="Z317" s="29"/>
      <c r="AA317" s="30"/>
      <c r="AB317" s="42"/>
      <c r="AC317" s="21"/>
      <c r="AD317" s="21"/>
      <c r="AE317" s="21"/>
      <c r="AF317" s="21"/>
      <c r="AG317" s="138">
        <f t="shared" si="23"/>
        <v>1</v>
      </c>
    </row>
    <row r="318" spans="1:33" ht="12.75">
      <c r="A318" s="168"/>
      <c r="B318" s="6">
        <f t="shared" si="22"/>
        <v>45588</v>
      </c>
      <c r="C318" s="129" t="s">
        <v>523</v>
      </c>
      <c r="D318" s="107" t="s">
        <v>585</v>
      </c>
      <c r="E318" s="133" t="s">
        <v>323</v>
      </c>
      <c r="F318" s="108" t="s">
        <v>324</v>
      </c>
      <c r="G318" s="129" t="s">
        <v>325</v>
      </c>
      <c r="H318" s="109" t="s">
        <v>462</v>
      </c>
      <c r="I318" s="122"/>
      <c r="J318" s="20"/>
      <c r="K318" s="20"/>
      <c r="L318" s="21"/>
      <c r="M318" s="22"/>
      <c r="N318" s="35">
        <f t="shared" si="20"/>
      </c>
      <c r="O318" s="24"/>
      <c r="P318" s="24"/>
      <c r="Q318" s="36">
        <f t="shared" si="21"/>
      </c>
      <c r="R318" s="34"/>
      <c r="S318" s="23"/>
      <c r="T318" s="24"/>
      <c r="U318" s="25"/>
      <c r="V318" s="26"/>
      <c r="W318" s="23"/>
      <c r="X318" s="27"/>
      <c r="Y318" s="28"/>
      <c r="Z318" s="29"/>
      <c r="AA318" s="30"/>
      <c r="AB318" s="42"/>
      <c r="AC318" s="21"/>
      <c r="AD318" s="21"/>
      <c r="AE318" s="21"/>
      <c r="AF318" s="21"/>
      <c r="AG318" s="138">
        <f t="shared" si="23"/>
        <v>1</v>
      </c>
    </row>
    <row r="319" spans="1:33" ht="12.75">
      <c r="A319" s="168"/>
      <c r="B319" s="6">
        <f t="shared" si="22"/>
        <v>45589</v>
      </c>
      <c r="C319" s="120" t="s">
        <v>118</v>
      </c>
      <c r="D319" s="107" t="s">
        <v>118</v>
      </c>
      <c r="E319" s="107" t="s">
        <v>118</v>
      </c>
      <c r="F319" s="107" t="s">
        <v>118</v>
      </c>
      <c r="G319" s="107" t="s">
        <v>118</v>
      </c>
      <c r="H319" s="107" t="s">
        <v>118</v>
      </c>
      <c r="I319" s="122"/>
      <c r="J319" s="20"/>
      <c r="K319" s="20"/>
      <c r="L319" s="21"/>
      <c r="M319" s="22"/>
      <c r="N319" s="35">
        <f t="shared" si="20"/>
      </c>
      <c r="O319" s="24"/>
      <c r="P319" s="24"/>
      <c r="Q319" s="36">
        <f t="shared" si="21"/>
      </c>
      <c r="R319" s="34"/>
      <c r="S319" s="23"/>
      <c r="T319" s="24"/>
      <c r="U319" s="25"/>
      <c r="V319" s="26"/>
      <c r="W319" s="23"/>
      <c r="X319" s="27"/>
      <c r="Y319" s="28"/>
      <c r="Z319" s="29"/>
      <c r="AA319" s="30"/>
      <c r="AB319" s="42"/>
      <c r="AC319" s="21"/>
      <c r="AD319" s="21"/>
      <c r="AE319" s="21"/>
      <c r="AF319" s="21"/>
      <c r="AG319" s="138">
        <f t="shared" si="23"/>
        <v>1</v>
      </c>
    </row>
    <row r="320" spans="1:33" ht="12.75">
      <c r="A320" s="168"/>
      <c r="B320" s="6">
        <f t="shared" si="22"/>
        <v>45590</v>
      </c>
      <c r="C320" s="120" t="s">
        <v>118</v>
      </c>
      <c r="D320" s="107" t="s">
        <v>118</v>
      </c>
      <c r="E320" s="107" t="s">
        <v>118</v>
      </c>
      <c r="F320" s="107" t="s">
        <v>118</v>
      </c>
      <c r="G320" s="107" t="s">
        <v>118</v>
      </c>
      <c r="H320" s="107" t="s">
        <v>118</v>
      </c>
      <c r="I320" s="123"/>
      <c r="J320" s="81"/>
      <c r="K320" s="81"/>
      <c r="L320" s="21"/>
      <c r="M320" s="82"/>
      <c r="N320" s="35">
        <f t="shared" si="20"/>
      </c>
      <c r="O320" s="150"/>
      <c r="P320" s="150"/>
      <c r="Q320" s="36">
        <f t="shared" si="21"/>
      </c>
      <c r="R320" s="34"/>
      <c r="S320" s="28"/>
      <c r="T320" s="84"/>
      <c r="U320" s="85"/>
      <c r="V320" s="29"/>
      <c r="W320" s="86"/>
      <c r="X320" s="83"/>
      <c r="Y320" s="86"/>
      <c r="Z320" s="87"/>
      <c r="AA320" s="88"/>
      <c r="AB320" s="89"/>
      <c r="AC320" s="21"/>
      <c r="AD320" s="21"/>
      <c r="AE320" s="21"/>
      <c r="AF320" s="21"/>
      <c r="AG320" s="138">
        <f t="shared" si="23"/>
        <v>1</v>
      </c>
    </row>
    <row r="321" spans="1:33" ht="12.75">
      <c r="A321" s="168"/>
      <c r="B321" s="6">
        <f t="shared" si="22"/>
        <v>45591</v>
      </c>
      <c r="C321" s="129" t="s">
        <v>524</v>
      </c>
      <c r="D321" s="107" t="s">
        <v>586</v>
      </c>
      <c r="E321" s="133" t="s">
        <v>326</v>
      </c>
      <c r="F321" s="108" t="s">
        <v>315</v>
      </c>
      <c r="G321" s="129" t="s">
        <v>327</v>
      </c>
      <c r="H321" s="109" t="s">
        <v>463</v>
      </c>
      <c r="I321" s="123"/>
      <c r="J321" s="81"/>
      <c r="K321" s="81"/>
      <c r="L321" s="21"/>
      <c r="M321" s="82"/>
      <c r="N321" s="35">
        <f t="shared" si="20"/>
      </c>
      <c r="O321" s="150"/>
      <c r="P321" s="150"/>
      <c r="Q321" s="36">
        <f t="shared" si="21"/>
      </c>
      <c r="R321" s="34"/>
      <c r="S321" s="28"/>
      <c r="T321" s="84"/>
      <c r="U321" s="85"/>
      <c r="V321" s="29"/>
      <c r="W321" s="86"/>
      <c r="X321" s="83"/>
      <c r="Y321" s="86"/>
      <c r="Z321" s="87"/>
      <c r="AA321" s="88"/>
      <c r="AB321" s="89"/>
      <c r="AC321" s="21"/>
      <c r="AD321" s="21"/>
      <c r="AE321" s="21"/>
      <c r="AF321" s="21"/>
      <c r="AG321" s="138">
        <f t="shared" si="23"/>
        <v>1</v>
      </c>
    </row>
    <row r="322" spans="1:33" ht="12.75" customHeight="1">
      <c r="A322" s="169"/>
      <c r="B322" s="6">
        <f t="shared" si="22"/>
        <v>45592</v>
      </c>
      <c r="C322" s="157" t="s">
        <v>625</v>
      </c>
      <c r="D322" s="158"/>
      <c r="E322" s="158"/>
      <c r="F322" s="158"/>
      <c r="G322" s="158"/>
      <c r="H322" s="159"/>
      <c r="I322" s="123"/>
      <c r="J322" s="81"/>
      <c r="K322" s="81"/>
      <c r="L322" s="21"/>
      <c r="M322" s="82"/>
      <c r="N322" s="35">
        <f t="shared" si="20"/>
      </c>
      <c r="O322" s="150"/>
      <c r="P322" s="150"/>
      <c r="Q322" s="36">
        <f t="shared" si="21"/>
      </c>
      <c r="R322" s="34"/>
      <c r="S322" s="28"/>
      <c r="T322" s="84"/>
      <c r="U322" s="85"/>
      <c r="V322" s="29"/>
      <c r="W322" s="86"/>
      <c r="X322" s="83"/>
      <c r="Y322" s="86"/>
      <c r="Z322" s="87"/>
      <c r="AA322" s="88"/>
      <c r="AB322" s="89"/>
      <c r="AC322" s="21"/>
      <c r="AD322" s="21"/>
      <c r="AE322" s="21"/>
      <c r="AF322" s="21"/>
      <c r="AG322" s="138">
        <f t="shared" si="23"/>
        <v>1</v>
      </c>
    </row>
    <row r="323" spans="1:33" ht="15" customHeight="1">
      <c r="A323" s="167">
        <f>IF(B323&lt;&gt;"",_XLL.NO.SEMAINE(B323),"")</f>
        <v>44</v>
      </c>
      <c r="B323" s="6">
        <f t="shared" si="22"/>
        <v>45593</v>
      </c>
      <c r="C323" s="120" t="s">
        <v>118</v>
      </c>
      <c r="D323" s="107" t="s">
        <v>118</v>
      </c>
      <c r="E323" s="107" t="s">
        <v>118</v>
      </c>
      <c r="F323" s="107" t="s">
        <v>118</v>
      </c>
      <c r="G323" s="107" t="s">
        <v>118</v>
      </c>
      <c r="H323" s="107" t="s">
        <v>118</v>
      </c>
      <c r="I323" s="123"/>
      <c r="J323" s="81"/>
      <c r="K323" s="81"/>
      <c r="L323" s="21"/>
      <c r="M323" s="82"/>
      <c r="N323" s="35">
        <f t="shared" si="20"/>
      </c>
      <c r="O323" s="150"/>
      <c r="P323" s="150"/>
      <c r="Q323" s="36">
        <f t="shared" si="21"/>
      </c>
      <c r="R323" s="34"/>
      <c r="S323" s="28"/>
      <c r="T323" s="84"/>
      <c r="U323" s="85"/>
      <c r="V323" s="29"/>
      <c r="W323" s="86"/>
      <c r="X323" s="83"/>
      <c r="Y323" s="86"/>
      <c r="Z323" s="87"/>
      <c r="AA323" s="88"/>
      <c r="AB323" s="89"/>
      <c r="AC323" s="21"/>
      <c r="AD323" s="21"/>
      <c r="AE323" s="21"/>
      <c r="AF323" s="21"/>
      <c r="AG323" s="138">
        <f t="shared" si="23"/>
        <v>2</v>
      </c>
    </row>
    <row r="324" spans="1:33" ht="12.75">
      <c r="A324" s="168"/>
      <c r="B324" s="6">
        <f t="shared" si="22"/>
        <v>45594</v>
      </c>
      <c r="C324" s="120" t="s">
        <v>118</v>
      </c>
      <c r="D324" s="107" t="s">
        <v>118</v>
      </c>
      <c r="E324" s="107" t="s">
        <v>118</v>
      </c>
      <c r="F324" s="107" t="s">
        <v>118</v>
      </c>
      <c r="G324" s="107" t="s">
        <v>118</v>
      </c>
      <c r="H324" s="107" t="s">
        <v>118</v>
      </c>
      <c r="I324" s="123"/>
      <c r="J324" s="81"/>
      <c r="K324" s="81"/>
      <c r="L324" s="21"/>
      <c r="M324" s="82"/>
      <c r="N324" s="35">
        <f t="shared" si="20"/>
      </c>
      <c r="O324" s="150"/>
      <c r="P324" s="150"/>
      <c r="Q324" s="36">
        <f t="shared" si="21"/>
      </c>
      <c r="R324" s="34"/>
      <c r="S324" s="28"/>
      <c r="T324" s="84"/>
      <c r="U324" s="85"/>
      <c r="V324" s="29"/>
      <c r="W324" s="86"/>
      <c r="X324" s="83"/>
      <c r="Y324" s="86"/>
      <c r="Z324" s="87"/>
      <c r="AA324" s="88"/>
      <c r="AB324" s="89"/>
      <c r="AC324" s="21"/>
      <c r="AD324" s="21"/>
      <c r="AE324" s="21"/>
      <c r="AF324" s="21"/>
      <c r="AG324" s="138">
        <f t="shared" si="23"/>
        <v>2</v>
      </c>
    </row>
    <row r="325" spans="1:33" ht="12.75">
      <c r="A325" s="168"/>
      <c r="B325" s="6">
        <f t="shared" si="22"/>
        <v>45595</v>
      </c>
      <c r="C325" s="131"/>
      <c r="D325" s="107" t="s">
        <v>118</v>
      </c>
      <c r="E325" s="134"/>
      <c r="F325" s="108" t="s">
        <v>118</v>
      </c>
      <c r="G325" s="131"/>
      <c r="H325" s="109" t="s">
        <v>118</v>
      </c>
      <c r="I325" s="123"/>
      <c r="J325" s="81"/>
      <c r="K325" s="81"/>
      <c r="L325" s="21"/>
      <c r="M325" s="82"/>
      <c r="N325" s="35">
        <f aca="true" t="shared" si="24" ref="N325:N388">IF(S325+T325+U325+V325&lt;&gt;0,S325+T325+U325+V325,"")</f>
      </c>
      <c r="O325" s="150"/>
      <c r="P325" s="150"/>
      <c r="Q325" s="36">
        <f aca="true" t="shared" si="25" ref="Q325:Q388">IF(R325="Oui",IF(S325+T325+U325+V325&lt;&gt;0,S325+T325+U325+V325,""),"")</f>
      </c>
      <c r="R325" s="34"/>
      <c r="S325" s="28"/>
      <c r="T325" s="84"/>
      <c r="U325" s="85"/>
      <c r="V325" s="29"/>
      <c r="W325" s="86"/>
      <c r="X325" s="83"/>
      <c r="Y325" s="86"/>
      <c r="Z325" s="87"/>
      <c r="AA325" s="88"/>
      <c r="AB325" s="89"/>
      <c r="AC325" s="21"/>
      <c r="AD325" s="21"/>
      <c r="AE325" s="21"/>
      <c r="AF325" s="21"/>
      <c r="AG325" s="138">
        <f t="shared" si="23"/>
        <v>2</v>
      </c>
    </row>
    <row r="326" spans="1:33" ht="12.75">
      <c r="A326" s="168"/>
      <c r="B326" s="6">
        <f t="shared" si="22"/>
        <v>45596</v>
      </c>
      <c r="C326" s="120"/>
      <c r="D326" s="107" t="s">
        <v>118</v>
      </c>
      <c r="E326" s="107"/>
      <c r="F326" s="107" t="s">
        <v>118</v>
      </c>
      <c r="G326" s="107"/>
      <c r="H326" s="107" t="s">
        <v>118</v>
      </c>
      <c r="I326" s="123"/>
      <c r="J326" s="81"/>
      <c r="K326" s="81"/>
      <c r="L326" s="21"/>
      <c r="M326" s="82"/>
      <c r="N326" s="35">
        <f t="shared" si="24"/>
      </c>
      <c r="O326" s="150"/>
      <c r="P326" s="150"/>
      <c r="Q326" s="36">
        <f t="shared" si="25"/>
      </c>
      <c r="R326" s="34"/>
      <c r="S326" s="28"/>
      <c r="T326" s="84"/>
      <c r="U326" s="85"/>
      <c r="V326" s="29"/>
      <c r="W326" s="86"/>
      <c r="X326" s="83"/>
      <c r="Y326" s="86"/>
      <c r="Z326" s="87"/>
      <c r="AA326" s="88"/>
      <c r="AB326" s="89"/>
      <c r="AC326" s="21"/>
      <c r="AD326" s="21"/>
      <c r="AE326" s="21"/>
      <c r="AF326" s="21"/>
      <c r="AG326" s="138">
        <f t="shared" si="23"/>
        <v>2</v>
      </c>
    </row>
    <row r="327" spans="1:33" ht="12.75">
      <c r="A327" s="168"/>
      <c r="B327" s="6">
        <f t="shared" si="22"/>
        <v>45597</v>
      </c>
      <c r="C327" s="120"/>
      <c r="D327" s="107" t="s">
        <v>118</v>
      </c>
      <c r="E327" s="107"/>
      <c r="F327" s="107" t="s">
        <v>118</v>
      </c>
      <c r="G327" s="107"/>
      <c r="H327" s="107" t="s">
        <v>118</v>
      </c>
      <c r="I327" s="123"/>
      <c r="J327" s="81"/>
      <c r="K327" s="81"/>
      <c r="L327" s="21"/>
      <c r="M327" s="82"/>
      <c r="N327" s="35">
        <f t="shared" si="24"/>
      </c>
      <c r="O327" s="150"/>
      <c r="P327" s="150"/>
      <c r="Q327" s="36">
        <f t="shared" si="25"/>
      </c>
      <c r="R327" s="34"/>
      <c r="S327" s="28"/>
      <c r="T327" s="84"/>
      <c r="U327" s="85"/>
      <c r="V327" s="29"/>
      <c r="W327" s="86"/>
      <c r="X327" s="83"/>
      <c r="Y327" s="86"/>
      <c r="Z327" s="87"/>
      <c r="AA327" s="88"/>
      <c r="AB327" s="89"/>
      <c r="AC327" s="21"/>
      <c r="AD327" s="21"/>
      <c r="AE327" s="21"/>
      <c r="AF327" s="21"/>
      <c r="AG327" s="138">
        <f t="shared" si="23"/>
        <v>2</v>
      </c>
    </row>
    <row r="328" spans="1:33" ht="12.75">
      <c r="A328" s="168"/>
      <c r="B328" s="6">
        <f t="shared" si="22"/>
        <v>45598</v>
      </c>
      <c r="C328" s="131"/>
      <c r="D328" s="107" t="s">
        <v>118</v>
      </c>
      <c r="E328" s="134"/>
      <c r="F328" s="108" t="s">
        <v>118</v>
      </c>
      <c r="G328" s="131"/>
      <c r="H328" s="109" t="s">
        <v>118</v>
      </c>
      <c r="I328" s="123"/>
      <c r="J328" s="81"/>
      <c r="K328" s="81"/>
      <c r="L328" s="21"/>
      <c r="M328" s="82"/>
      <c r="N328" s="35">
        <f t="shared" si="24"/>
      </c>
      <c r="O328" s="150"/>
      <c r="P328" s="150"/>
      <c r="Q328" s="36">
        <f t="shared" si="25"/>
      </c>
      <c r="R328" s="34"/>
      <c r="S328" s="28"/>
      <c r="T328" s="84"/>
      <c r="U328" s="85"/>
      <c r="V328" s="29"/>
      <c r="W328" s="86"/>
      <c r="X328" s="83"/>
      <c r="Y328" s="86"/>
      <c r="Z328" s="87"/>
      <c r="AA328" s="88"/>
      <c r="AB328" s="89"/>
      <c r="AC328" s="21"/>
      <c r="AD328" s="21"/>
      <c r="AE328" s="21"/>
      <c r="AF328" s="21"/>
      <c r="AG328" s="138">
        <f t="shared" si="23"/>
        <v>2</v>
      </c>
    </row>
    <row r="329" spans="1:33" ht="12.75" customHeight="1">
      <c r="A329" s="169"/>
      <c r="B329" s="6">
        <f t="shared" si="22"/>
        <v>45599</v>
      </c>
      <c r="C329" s="120"/>
      <c r="D329" s="107" t="s">
        <v>118</v>
      </c>
      <c r="E329" s="107"/>
      <c r="F329" s="107" t="s">
        <v>118</v>
      </c>
      <c r="G329" s="107"/>
      <c r="H329" s="107" t="s">
        <v>118</v>
      </c>
      <c r="I329" s="123"/>
      <c r="J329" s="81"/>
      <c r="K329" s="81"/>
      <c r="L329" s="21"/>
      <c r="M329" s="82"/>
      <c r="N329" s="35">
        <f t="shared" si="24"/>
      </c>
      <c r="O329" s="150"/>
      <c r="P329" s="150"/>
      <c r="Q329" s="36">
        <f t="shared" si="25"/>
      </c>
      <c r="R329" s="34"/>
      <c r="S329" s="28"/>
      <c r="T329" s="84"/>
      <c r="U329" s="85"/>
      <c r="V329" s="29"/>
      <c r="W329" s="86"/>
      <c r="X329" s="83"/>
      <c r="Y329" s="86"/>
      <c r="Z329" s="87"/>
      <c r="AA329" s="88"/>
      <c r="AB329" s="89"/>
      <c r="AC329" s="21"/>
      <c r="AD329" s="21"/>
      <c r="AE329" s="21"/>
      <c r="AF329" s="21"/>
      <c r="AG329" s="138">
        <f t="shared" si="23"/>
        <v>2</v>
      </c>
    </row>
    <row r="330" spans="1:33" ht="15" customHeight="1">
      <c r="A330" s="167">
        <f>IF(B330&lt;&gt;"",_XLL.NO.SEMAINE(B330),"")</f>
        <v>45</v>
      </c>
      <c r="B330" s="6">
        <f t="shared" si="22"/>
        <v>45600</v>
      </c>
      <c r="C330" s="120"/>
      <c r="D330" s="107" t="s">
        <v>118</v>
      </c>
      <c r="E330" s="107"/>
      <c r="F330" s="107" t="s">
        <v>118</v>
      </c>
      <c r="G330" s="107"/>
      <c r="H330" s="107" t="s">
        <v>118</v>
      </c>
      <c r="I330" s="122"/>
      <c r="J330" s="20"/>
      <c r="K330" s="20"/>
      <c r="L330" s="21"/>
      <c r="M330" s="22"/>
      <c r="N330" s="35">
        <f t="shared" si="24"/>
      </c>
      <c r="O330" s="24"/>
      <c r="P330" s="24"/>
      <c r="Q330" s="36">
        <f t="shared" si="25"/>
      </c>
      <c r="R330" s="34"/>
      <c r="S330" s="23"/>
      <c r="T330" s="24"/>
      <c r="U330" s="25"/>
      <c r="V330" s="26"/>
      <c r="W330" s="23"/>
      <c r="X330" s="27"/>
      <c r="Y330" s="28"/>
      <c r="Z330" s="29"/>
      <c r="AA330" s="30"/>
      <c r="AB330" s="42"/>
      <c r="AC330" s="21"/>
      <c r="AD330" s="21"/>
      <c r="AE330" s="21"/>
      <c r="AF330" s="21"/>
      <c r="AG330" s="138">
        <f t="shared" si="23"/>
        <v>1</v>
      </c>
    </row>
    <row r="331" spans="1:33" ht="12.75">
      <c r="A331" s="168"/>
      <c r="B331" s="6">
        <f t="shared" si="22"/>
        <v>45601</v>
      </c>
      <c r="C331" s="120"/>
      <c r="D331" s="107" t="s">
        <v>118</v>
      </c>
      <c r="E331" s="107"/>
      <c r="F331" s="107" t="s">
        <v>118</v>
      </c>
      <c r="G331" s="107"/>
      <c r="H331" s="107" t="s">
        <v>118</v>
      </c>
      <c r="I331" s="122"/>
      <c r="J331" s="20"/>
      <c r="K331" s="20"/>
      <c r="L331" s="21"/>
      <c r="M331" s="22"/>
      <c r="N331" s="35">
        <f t="shared" si="24"/>
      </c>
      <c r="O331" s="24"/>
      <c r="P331" s="24"/>
      <c r="Q331" s="36">
        <f t="shared" si="25"/>
      </c>
      <c r="R331" s="34"/>
      <c r="S331" s="23"/>
      <c r="T331" s="24"/>
      <c r="U331" s="25"/>
      <c r="V331" s="26"/>
      <c r="W331" s="23"/>
      <c r="X331" s="27"/>
      <c r="Y331" s="28"/>
      <c r="Z331" s="29"/>
      <c r="AA331" s="30"/>
      <c r="AB331" s="42"/>
      <c r="AC331" s="21"/>
      <c r="AD331" s="21"/>
      <c r="AE331" s="21"/>
      <c r="AF331" s="21"/>
      <c r="AG331" s="138">
        <f t="shared" si="23"/>
        <v>1</v>
      </c>
    </row>
    <row r="332" spans="1:33" ht="12.75">
      <c r="A332" s="168"/>
      <c r="B332" s="6">
        <f t="shared" si="22"/>
        <v>45602</v>
      </c>
      <c r="C332" s="120"/>
      <c r="D332" s="107" t="s">
        <v>118</v>
      </c>
      <c r="E332" s="107"/>
      <c r="F332" s="107" t="s">
        <v>118</v>
      </c>
      <c r="G332" s="107"/>
      <c r="H332" s="107" t="s">
        <v>118</v>
      </c>
      <c r="I332" s="122"/>
      <c r="J332" s="20"/>
      <c r="K332" s="20"/>
      <c r="L332" s="21"/>
      <c r="M332" s="22"/>
      <c r="N332" s="35">
        <f t="shared" si="24"/>
      </c>
      <c r="O332" s="24"/>
      <c r="P332" s="24"/>
      <c r="Q332" s="36">
        <f t="shared" si="25"/>
      </c>
      <c r="R332" s="34"/>
      <c r="S332" s="23"/>
      <c r="T332" s="24"/>
      <c r="U332" s="25"/>
      <c r="V332" s="26"/>
      <c r="W332" s="23"/>
      <c r="X332" s="27"/>
      <c r="Y332" s="28"/>
      <c r="Z332" s="29"/>
      <c r="AA332" s="30"/>
      <c r="AB332" s="42"/>
      <c r="AC332" s="21"/>
      <c r="AD332" s="21"/>
      <c r="AE332" s="21"/>
      <c r="AF332" s="21"/>
      <c r="AG332" s="138">
        <f t="shared" si="23"/>
        <v>1</v>
      </c>
    </row>
    <row r="333" spans="1:33" ht="12.75">
      <c r="A333" s="168"/>
      <c r="B333" s="6">
        <f t="shared" si="22"/>
        <v>45603</v>
      </c>
      <c r="C333" s="120"/>
      <c r="D333" s="107" t="s">
        <v>118</v>
      </c>
      <c r="E333" s="107"/>
      <c r="F333" s="107" t="s">
        <v>118</v>
      </c>
      <c r="G333" s="107"/>
      <c r="H333" s="107" t="s">
        <v>118</v>
      </c>
      <c r="I333" s="122"/>
      <c r="J333" s="20"/>
      <c r="K333" s="20"/>
      <c r="L333" s="21"/>
      <c r="M333" s="22"/>
      <c r="N333" s="35">
        <f t="shared" si="24"/>
      </c>
      <c r="O333" s="24"/>
      <c r="P333" s="24"/>
      <c r="Q333" s="36">
        <f t="shared" si="25"/>
      </c>
      <c r="R333" s="34"/>
      <c r="S333" s="23"/>
      <c r="T333" s="24"/>
      <c r="U333" s="25"/>
      <c r="V333" s="26"/>
      <c r="W333" s="23"/>
      <c r="X333" s="27"/>
      <c r="Y333" s="28"/>
      <c r="Z333" s="29"/>
      <c r="AA333" s="30"/>
      <c r="AB333" s="42"/>
      <c r="AC333" s="21"/>
      <c r="AD333" s="21"/>
      <c r="AE333" s="21"/>
      <c r="AF333" s="21"/>
      <c r="AG333" s="138">
        <f t="shared" si="23"/>
        <v>1</v>
      </c>
    </row>
    <row r="334" spans="1:33" ht="12.75">
      <c r="A334" s="168"/>
      <c r="B334" s="6">
        <f t="shared" si="22"/>
        <v>45604</v>
      </c>
      <c r="C334" s="120"/>
      <c r="D334" s="107" t="s">
        <v>118</v>
      </c>
      <c r="E334" s="107"/>
      <c r="F334" s="107" t="s">
        <v>118</v>
      </c>
      <c r="G334" s="107"/>
      <c r="H334" s="107" t="s">
        <v>118</v>
      </c>
      <c r="I334" s="123"/>
      <c r="J334" s="81"/>
      <c r="K334" s="81"/>
      <c r="L334" s="21"/>
      <c r="M334" s="82"/>
      <c r="N334" s="35">
        <f t="shared" si="24"/>
      </c>
      <c r="O334" s="150"/>
      <c r="P334" s="150"/>
      <c r="Q334" s="36">
        <f t="shared" si="25"/>
      </c>
      <c r="R334" s="34"/>
      <c r="S334" s="28"/>
      <c r="T334" s="84"/>
      <c r="U334" s="85"/>
      <c r="V334" s="29"/>
      <c r="W334" s="86"/>
      <c r="X334" s="83"/>
      <c r="Y334" s="86"/>
      <c r="Z334" s="87"/>
      <c r="AA334" s="88"/>
      <c r="AB334" s="89"/>
      <c r="AC334" s="21"/>
      <c r="AD334" s="21"/>
      <c r="AE334" s="21"/>
      <c r="AF334" s="21"/>
      <c r="AG334" s="138">
        <f t="shared" si="23"/>
        <v>1</v>
      </c>
    </row>
    <row r="335" spans="1:33" ht="12.75">
      <c r="A335" s="168"/>
      <c r="B335" s="6">
        <f t="shared" si="22"/>
        <v>45605</v>
      </c>
      <c r="C335" s="120"/>
      <c r="D335" s="107" t="s">
        <v>118</v>
      </c>
      <c r="E335" s="107"/>
      <c r="F335" s="107" t="s">
        <v>118</v>
      </c>
      <c r="G335" s="107"/>
      <c r="H335" s="107" t="s">
        <v>118</v>
      </c>
      <c r="I335" s="123"/>
      <c r="J335" s="81"/>
      <c r="K335" s="81"/>
      <c r="L335" s="21"/>
      <c r="M335" s="82"/>
      <c r="N335" s="35">
        <f t="shared" si="24"/>
      </c>
      <c r="O335" s="150"/>
      <c r="P335" s="150"/>
      <c r="Q335" s="36">
        <f t="shared" si="25"/>
      </c>
      <c r="R335" s="34"/>
      <c r="S335" s="28"/>
      <c r="T335" s="84"/>
      <c r="U335" s="85"/>
      <c r="V335" s="29"/>
      <c r="W335" s="86"/>
      <c r="X335" s="83"/>
      <c r="Y335" s="86"/>
      <c r="Z335" s="87"/>
      <c r="AA335" s="88"/>
      <c r="AB335" s="89"/>
      <c r="AC335" s="21"/>
      <c r="AD335" s="21"/>
      <c r="AE335" s="21"/>
      <c r="AF335" s="21"/>
      <c r="AG335" s="138">
        <f t="shared" si="23"/>
        <v>1</v>
      </c>
    </row>
    <row r="336" spans="1:33" ht="12.75" customHeight="1">
      <c r="A336" s="169"/>
      <c r="B336" s="6">
        <f t="shared" si="22"/>
        <v>45606</v>
      </c>
      <c r="C336" s="120"/>
      <c r="D336" s="107" t="s">
        <v>118</v>
      </c>
      <c r="E336" s="107"/>
      <c r="F336" s="107" t="s">
        <v>118</v>
      </c>
      <c r="G336" s="107"/>
      <c r="H336" s="107" t="s">
        <v>118</v>
      </c>
      <c r="I336" s="123"/>
      <c r="J336" s="81"/>
      <c r="K336" s="81"/>
      <c r="L336" s="21"/>
      <c r="M336" s="82"/>
      <c r="N336" s="35">
        <f t="shared" si="24"/>
      </c>
      <c r="O336" s="150"/>
      <c r="P336" s="150"/>
      <c r="Q336" s="36">
        <f t="shared" si="25"/>
      </c>
      <c r="R336" s="34"/>
      <c r="S336" s="28"/>
      <c r="T336" s="84"/>
      <c r="U336" s="85"/>
      <c r="V336" s="29"/>
      <c r="W336" s="86"/>
      <c r="X336" s="83"/>
      <c r="Y336" s="86"/>
      <c r="Z336" s="87"/>
      <c r="AA336" s="88"/>
      <c r="AB336" s="89"/>
      <c r="AC336" s="21"/>
      <c r="AD336" s="21"/>
      <c r="AE336" s="21"/>
      <c r="AF336" s="21"/>
      <c r="AG336" s="138">
        <f t="shared" si="23"/>
        <v>1</v>
      </c>
    </row>
    <row r="337" spans="1:33" ht="15" customHeight="1">
      <c r="A337" s="167">
        <f>IF(B337&lt;&gt;"",_XLL.NO.SEMAINE(B337),"")</f>
        <v>46</v>
      </c>
      <c r="B337" s="6">
        <f t="shared" si="22"/>
        <v>45607</v>
      </c>
      <c r="C337" s="120"/>
      <c r="D337" s="107" t="s">
        <v>118</v>
      </c>
      <c r="E337" s="107"/>
      <c r="F337" s="107" t="s">
        <v>118</v>
      </c>
      <c r="G337" s="107"/>
      <c r="H337" s="107" t="s">
        <v>118</v>
      </c>
      <c r="I337" s="123"/>
      <c r="J337" s="81"/>
      <c r="K337" s="81"/>
      <c r="L337" s="21"/>
      <c r="M337" s="82"/>
      <c r="N337" s="35">
        <f t="shared" si="24"/>
      </c>
      <c r="O337" s="150"/>
      <c r="P337" s="150"/>
      <c r="Q337" s="36">
        <f t="shared" si="25"/>
      </c>
      <c r="R337" s="34"/>
      <c r="S337" s="28"/>
      <c r="T337" s="84"/>
      <c r="U337" s="85"/>
      <c r="V337" s="29"/>
      <c r="W337" s="86"/>
      <c r="X337" s="83"/>
      <c r="Y337" s="86"/>
      <c r="Z337" s="87"/>
      <c r="AA337" s="88"/>
      <c r="AB337" s="89"/>
      <c r="AC337" s="21"/>
      <c r="AD337" s="21"/>
      <c r="AE337" s="21"/>
      <c r="AF337" s="21"/>
      <c r="AG337" s="138">
        <f t="shared" si="23"/>
        <v>2</v>
      </c>
    </row>
    <row r="338" spans="1:33" ht="12.75">
      <c r="A338" s="168"/>
      <c r="B338" s="6">
        <f t="shared" si="22"/>
        <v>45608</v>
      </c>
      <c r="C338" s="120"/>
      <c r="D338" s="107" t="s">
        <v>118</v>
      </c>
      <c r="E338" s="107"/>
      <c r="F338" s="107" t="s">
        <v>118</v>
      </c>
      <c r="G338" s="107"/>
      <c r="H338" s="107" t="s">
        <v>118</v>
      </c>
      <c r="I338" s="123"/>
      <c r="J338" s="81"/>
      <c r="K338" s="81"/>
      <c r="L338" s="21"/>
      <c r="M338" s="82"/>
      <c r="N338" s="35">
        <f t="shared" si="24"/>
      </c>
      <c r="O338" s="150"/>
      <c r="P338" s="150"/>
      <c r="Q338" s="36">
        <f t="shared" si="25"/>
      </c>
      <c r="R338" s="34"/>
      <c r="S338" s="28"/>
      <c r="T338" s="84"/>
      <c r="U338" s="85"/>
      <c r="V338" s="29"/>
      <c r="W338" s="86"/>
      <c r="X338" s="83"/>
      <c r="Y338" s="86"/>
      <c r="Z338" s="87"/>
      <c r="AA338" s="88"/>
      <c r="AB338" s="89"/>
      <c r="AC338" s="21"/>
      <c r="AD338" s="21"/>
      <c r="AE338" s="21"/>
      <c r="AF338" s="21"/>
      <c r="AG338" s="138">
        <f t="shared" si="23"/>
        <v>2</v>
      </c>
    </row>
    <row r="339" spans="1:33" ht="12.75">
      <c r="A339" s="168"/>
      <c r="B339" s="6">
        <f t="shared" si="22"/>
        <v>45609</v>
      </c>
      <c r="C339" s="120"/>
      <c r="D339" s="107" t="s">
        <v>118</v>
      </c>
      <c r="E339" s="107"/>
      <c r="F339" s="107" t="s">
        <v>118</v>
      </c>
      <c r="G339" s="107"/>
      <c r="H339" s="107" t="s">
        <v>118</v>
      </c>
      <c r="I339" s="123"/>
      <c r="J339" s="81"/>
      <c r="K339" s="81"/>
      <c r="L339" s="21"/>
      <c r="M339" s="82"/>
      <c r="N339" s="35">
        <f t="shared" si="24"/>
      </c>
      <c r="O339" s="150"/>
      <c r="P339" s="150"/>
      <c r="Q339" s="36">
        <f t="shared" si="25"/>
      </c>
      <c r="R339" s="34"/>
      <c r="S339" s="28"/>
      <c r="T339" s="84"/>
      <c r="U339" s="85"/>
      <c r="V339" s="29"/>
      <c r="W339" s="86"/>
      <c r="X339" s="83"/>
      <c r="Y339" s="86"/>
      <c r="Z339" s="87"/>
      <c r="AA339" s="88"/>
      <c r="AB339" s="89"/>
      <c r="AC339" s="21"/>
      <c r="AD339" s="21"/>
      <c r="AE339" s="21"/>
      <c r="AF339" s="21"/>
      <c r="AG339" s="138">
        <f t="shared" si="23"/>
        <v>2</v>
      </c>
    </row>
    <row r="340" spans="1:33" ht="12.75">
      <c r="A340" s="168"/>
      <c r="B340" s="6">
        <f t="shared" si="22"/>
        <v>45610</v>
      </c>
      <c r="C340" s="120"/>
      <c r="D340" s="107" t="s">
        <v>118</v>
      </c>
      <c r="E340" s="107"/>
      <c r="F340" s="107" t="s">
        <v>118</v>
      </c>
      <c r="G340" s="107"/>
      <c r="H340" s="107" t="s">
        <v>118</v>
      </c>
      <c r="I340" s="123"/>
      <c r="J340" s="81"/>
      <c r="K340" s="81"/>
      <c r="L340" s="21"/>
      <c r="M340" s="82"/>
      <c r="N340" s="35">
        <f t="shared" si="24"/>
      </c>
      <c r="O340" s="150"/>
      <c r="P340" s="150"/>
      <c r="Q340" s="36">
        <f t="shared" si="25"/>
      </c>
      <c r="R340" s="34"/>
      <c r="S340" s="28"/>
      <c r="T340" s="84"/>
      <c r="U340" s="85"/>
      <c r="V340" s="29"/>
      <c r="W340" s="86"/>
      <c r="X340" s="83"/>
      <c r="Y340" s="86"/>
      <c r="Z340" s="87"/>
      <c r="AA340" s="88"/>
      <c r="AB340" s="89"/>
      <c r="AC340" s="21"/>
      <c r="AD340" s="21"/>
      <c r="AE340" s="21"/>
      <c r="AF340" s="21"/>
      <c r="AG340" s="138">
        <f t="shared" si="23"/>
        <v>2</v>
      </c>
    </row>
    <row r="341" spans="1:33" ht="12.75">
      <c r="A341" s="168"/>
      <c r="B341" s="6">
        <f t="shared" si="22"/>
        <v>45611</v>
      </c>
      <c r="C341" s="120"/>
      <c r="D341" s="107" t="s">
        <v>118</v>
      </c>
      <c r="E341" s="107"/>
      <c r="F341" s="107" t="s">
        <v>118</v>
      </c>
      <c r="G341" s="107"/>
      <c r="H341" s="107" t="s">
        <v>118</v>
      </c>
      <c r="I341" s="123"/>
      <c r="J341" s="81"/>
      <c r="K341" s="81"/>
      <c r="L341" s="21"/>
      <c r="M341" s="82"/>
      <c r="N341" s="35">
        <f t="shared" si="24"/>
      </c>
      <c r="O341" s="150"/>
      <c r="P341" s="150"/>
      <c r="Q341" s="36">
        <f t="shared" si="25"/>
      </c>
      <c r="R341" s="34"/>
      <c r="S341" s="28"/>
      <c r="T341" s="84"/>
      <c r="U341" s="85"/>
      <c r="V341" s="29"/>
      <c r="W341" s="86"/>
      <c r="X341" s="83"/>
      <c r="Y341" s="86"/>
      <c r="Z341" s="87"/>
      <c r="AA341" s="88"/>
      <c r="AB341" s="89"/>
      <c r="AC341" s="21"/>
      <c r="AD341" s="21"/>
      <c r="AE341" s="21"/>
      <c r="AF341" s="21"/>
      <c r="AG341" s="138">
        <f t="shared" si="23"/>
        <v>2</v>
      </c>
    </row>
    <row r="342" spans="1:33" ht="12.75">
      <c r="A342" s="168"/>
      <c r="B342" s="6">
        <f t="shared" si="22"/>
        <v>45612</v>
      </c>
      <c r="C342" s="120"/>
      <c r="D342" s="107" t="s">
        <v>118</v>
      </c>
      <c r="E342" s="107"/>
      <c r="F342" s="107" t="s">
        <v>118</v>
      </c>
      <c r="G342" s="107"/>
      <c r="H342" s="107" t="s">
        <v>118</v>
      </c>
      <c r="I342" s="123"/>
      <c r="J342" s="81"/>
      <c r="K342" s="81"/>
      <c r="L342" s="21"/>
      <c r="M342" s="82"/>
      <c r="N342" s="35">
        <f t="shared" si="24"/>
      </c>
      <c r="O342" s="150"/>
      <c r="P342" s="150"/>
      <c r="Q342" s="36">
        <f t="shared" si="25"/>
      </c>
      <c r="R342" s="34"/>
      <c r="S342" s="28"/>
      <c r="T342" s="84"/>
      <c r="U342" s="85"/>
      <c r="V342" s="29"/>
      <c r="W342" s="86"/>
      <c r="X342" s="83"/>
      <c r="Y342" s="86"/>
      <c r="Z342" s="87"/>
      <c r="AA342" s="88"/>
      <c r="AB342" s="89"/>
      <c r="AC342" s="21"/>
      <c r="AD342" s="21"/>
      <c r="AE342" s="21"/>
      <c r="AF342" s="21"/>
      <c r="AG342" s="138">
        <f t="shared" si="23"/>
        <v>2</v>
      </c>
    </row>
    <row r="343" spans="1:33" ht="12.75" customHeight="1">
      <c r="A343" s="169"/>
      <c r="B343" s="6">
        <f t="shared" si="22"/>
        <v>45613</v>
      </c>
      <c r="C343" s="120"/>
      <c r="D343" s="107" t="s">
        <v>118</v>
      </c>
      <c r="E343" s="107"/>
      <c r="F343" s="107" t="s">
        <v>118</v>
      </c>
      <c r="G343" s="107"/>
      <c r="H343" s="107" t="s">
        <v>118</v>
      </c>
      <c r="I343" s="123"/>
      <c r="J343" s="81"/>
      <c r="K343" s="81"/>
      <c r="L343" s="21"/>
      <c r="M343" s="82"/>
      <c r="N343" s="35">
        <f t="shared" si="24"/>
      </c>
      <c r="O343" s="150"/>
      <c r="P343" s="150"/>
      <c r="Q343" s="36">
        <f t="shared" si="25"/>
      </c>
      <c r="R343" s="34"/>
      <c r="S343" s="28"/>
      <c r="T343" s="84"/>
      <c r="U343" s="85"/>
      <c r="V343" s="29"/>
      <c r="W343" s="86"/>
      <c r="X343" s="83"/>
      <c r="Y343" s="86"/>
      <c r="Z343" s="87"/>
      <c r="AA343" s="88"/>
      <c r="AB343" s="89"/>
      <c r="AC343" s="21"/>
      <c r="AD343" s="21"/>
      <c r="AE343" s="21"/>
      <c r="AF343" s="21"/>
      <c r="AG343" s="138">
        <f t="shared" si="23"/>
        <v>2</v>
      </c>
    </row>
    <row r="344" spans="1:33" ht="15" customHeight="1">
      <c r="A344" s="167">
        <f>IF(B344&lt;&gt;"",_XLL.NO.SEMAINE(B344),"")</f>
        <v>47</v>
      </c>
      <c r="B344" s="6">
        <f aca="true" t="shared" si="26" ref="B344:B392">IF(B343&lt;&gt;"",B343+1,"")</f>
        <v>45614</v>
      </c>
      <c r="C344" s="120"/>
      <c r="D344" s="107" t="s">
        <v>118</v>
      </c>
      <c r="E344" s="107"/>
      <c r="F344" s="107" t="s">
        <v>118</v>
      </c>
      <c r="G344" s="107"/>
      <c r="H344" s="107" t="s">
        <v>118</v>
      </c>
      <c r="I344" s="122"/>
      <c r="J344" s="20"/>
      <c r="K344" s="20"/>
      <c r="L344" s="21"/>
      <c r="M344" s="22"/>
      <c r="N344" s="35">
        <f t="shared" si="24"/>
      </c>
      <c r="O344" s="24"/>
      <c r="P344" s="24"/>
      <c r="Q344" s="36">
        <f t="shared" si="25"/>
      </c>
      <c r="R344" s="34"/>
      <c r="S344" s="23"/>
      <c r="T344" s="24"/>
      <c r="U344" s="25"/>
      <c r="V344" s="26"/>
      <c r="W344" s="23"/>
      <c r="X344" s="27"/>
      <c r="Y344" s="28"/>
      <c r="Z344" s="29"/>
      <c r="AA344" s="30"/>
      <c r="AB344" s="42"/>
      <c r="AC344" s="21"/>
      <c r="AD344" s="21"/>
      <c r="AE344" s="21"/>
      <c r="AF344" s="21"/>
      <c r="AG344" s="138">
        <f t="shared" si="23"/>
        <v>1</v>
      </c>
    </row>
    <row r="345" spans="1:33" ht="12.75">
      <c r="A345" s="168"/>
      <c r="B345" s="6">
        <f t="shared" si="26"/>
        <v>45615</v>
      </c>
      <c r="C345" s="120"/>
      <c r="D345" s="120" t="s">
        <v>118</v>
      </c>
      <c r="E345" s="107"/>
      <c r="F345" s="107" t="s">
        <v>118</v>
      </c>
      <c r="G345" s="107"/>
      <c r="H345" s="107" t="s">
        <v>118</v>
      </c>
      <c r="I345" s="122"/>
      <c r="J345" s="20"/>
      <c r="K345" s="20"/>
      <c r="L345" s="21"/>
      <c r="M345" s="22"/>
      <c r="N345" s="35">
        <f t="shared" si="24"/>
      </c>
      <c r="O345" s="24"/>
      <c r="P345" s="24"/>
      <c r="Q345" s="36">
        <f t="shared" si="25"/>
      </c>
      <c r="R345" s="34"/>
      <c r="S345" s="23"/>
      <c r="T345" s="24"/>
      <c r="U345" s="25"/>
      <c r="V345" s="26"/>
      <c r="W345" s="23"/>
      <c r="X345" s="27"/>
      <c r="Y345" s="28"/>
      <c r="Z345" s="29"/>
      <c r="AA345" s="30"/>
      <c r="AB345" s="42"/>
      <c r="AC345" s="21"/>
      <c r="AD345" s="21"/>
      <c r="AE345" s="21"/>
      <c r="AF345" s="21"/>
      <c r="AG345" s="138">
        <f t="shared" si="23"/>
        <v>1</v>
      </c>
    </row>
    <row r="346" spans="1:33" ht="12.75">
      <c r="A346" s="168"/>
      <c r="B346" s="6">
        <f t="shared" si="26"/>
        <v>45616</v>
      </c>
      <c r="C346" s="120"/>
      <c r="D346" s="120" t="s">
        <v>118</v>
      </c>
      <c r="E346" s="107"/>
      <c r="F346" s="107" t="s">
        <v>118</v>
      </c>
      <c r="G346" s="107"/>
      <c r="H346" s="107" t="s">
        <v>118</v>
      </c>
      <c r="I346" s="122"/>
      <c r="J346" s="20"/>
      <c r="K346" s="20"/>
      <c r="L346" s="21"/>
      <c r="M346" s="22"/>
      <c r="N346" s="35">
        <f t="shared" si="24"/>
      </c>
      <c r="O346" s="24"/>
      <c r="P346" s="24"/>
      <c r="Q346" s="36">
        <f t="shared" si="25"/>
      </c>
      <c r="R346" s="34"/>
      <c r="S346" s="23"/>
      <c r="T346" s="24"/>
      <c r="U346" s="25"/>
      <c r="V346" s="26"/>
      <c r="W346" s="23"/>
      <c r="X346" s="27"/>
      <c r="Y346" s="28"/>
      <c r="Z346" s="29"/>
      <c r="AA346" s="30"/>
      <c r="AB346" s="42"/>
      <c r="AC346" s="21"/>
      <c r="AD346" s="21"/>
      <c r="AE346" s="21"/>
      <c r="AF346" s="21"/>
      <c r="AG346" s="138">
        <f t="shared" si="23"/>
        <v>1</v>
      </c>
    </row>
    <row r="347" spans="1:33" ht="12.75">
      <c r="A347" s="168"/>
      <c r="B347" s="6">
        <f t="shared" si="26"/>
        <v>45617</v>
      </c>
      <c r="C347" s="120"/>
      <c r="D347" s="120" t="s">
        <v>118</v>
      </c>
      <c r="E347" s="107"/>
      <c r="F347" s="107" t="s">
        <v>118</v>
      </c>
      <c r="G347" s="107"/>
      <c r="H347" s="107" t="s">
        <v>118</v>
      </c>
      <c r="I347" s="122"/>
      <c r="J347" s="20"/>
      <c r="K347" s="20"/>
      <c r="L347" s="21"/>
      <c r="M347" s="22"/>
      <c r="N347" s="35">
        <f t="shared" si="24"/>
      </c>
      <c r="O347" s="24"/>
      <c r="P347" s="24"/>
      <c r="Q347" s="36">
        <f t="shared" si="25"/>
      </c>
      <c r="R347" s="34"/>
      <c r="S347" s="23"/>
      <c r="T347" s="24"/>
      <c r="U347" s="25"/>
      <c r="V347" s="26"/>
      <c r="W347" s="23"/>
      <c r="X347" s="27"/>
      <c r="Y347" s="28"/>
      <c r="Z347" s="29"/>
      <c r="AA347" s="30"/>
      <c r="AB347" s="42"/>
      <c r="AC347" s="21"/>
      <c r="AD347" s="21"/>
      <c r="AE347" s="21"/>
      <c r="AF347" s="21"/>
      <c r="AG347" s="138">
        <f t="shared" si="23"/>
        <v>1</v>
      </c>
    </row>
    <row r="348" spans="1:33" ht="12.75">
      <c r="A348" s="168"/>
      <c r="B348" s="6">
        <f t="shared" si="26"/>
        <v>45618</v>
      </c>
      <c r="C348" s="120"/>
      <c r="D348" s="120" t="s">
        <v>118</v>
      </c>
      <c r="E348" s="107"/>
      <c r="F348" s="107" t="s">
        <v>118</v>
      </c>
      <c r="G348" s="107"/>
      <c r="H348" s="107" t="s">
        <v>118</v>
      </c>
      <c r="I348" s="123"/>
      <c r="J348" s="81"/>
      <c r="K348" s="81"/>
      <c r="L348" s="21"/>
      <c r="M348" s="82"/>
      <c r="N348" s="35">
        <f t="shared" si="24"/>
      </c>
      <c r="O348" s="150"/>
      <c r="P348" s="150"/>
      <c r="Q348" s="36">
        <f t="shared" si="25"/>
      </c>
      <c r="R348" s="34"/>
      <c r="S348" s="28"/>
      <c r="T348" s="84"/>
      <c r="U348" s="85"/>
      <c r="V348" s="29"/>
      <c r="W348" s="86"/>
      <c r="X348" s="83"/>
      <c r="Y348" s="86"/>
      <c r="Z348" s="87"/>
      <c r="AA348" s="88"/>
      <c r="AB348" s="89"/>
      <c r="AC348" s="21"/>
      <c r="AD348" s="21"/>
      <c r="AE348" s="21"/>
      <c r="AF348" s="21"/>
      <c r="AG348" s="138">
        <f t="shared" si="23"/>
        <v>1</v>
      </c>
    </row>
    <row r="349" spans="1:33" ht="12.75">
      <c r="A349" s="168"/>
      <c r="B349" s="6">
        <f t="shared" si="26"/>
        <v>45619</v>
      </c>
      <c r="C349" s="120"/>
      <c r="D349" s="120" t="s">
        <v>118</v>
      </c>
      <c r="E349" s="107"/>
      <c r="F349" s="107" t="s">
        <v>118</v>
      </c>
      <c r="G349" s="107"/>
      <c r="H349" s="107" t="s">
        <v>118</v>
      </c>
      <c r="I349" s="123"/>
      <c r="J349" s="81"/>
      <c r="K349" s="81"/>
      <c r="L349" s="21"/>
      <c r="M349" s="82"/>
      <c r="N349" s="35">
        <f t="shared" si="24"/>
      </c>
      <c r="O349" s="150"/>
      <c r="P349" s="150"/>
      <c r="Q349" s="36">
        <f t="shared" si="25"/>
      </c>
      <c r="R349" s="34"/>
      <c r="S349" s="28"/>
      <c r="T349" s="84"/>
      <c r="U349" s="85"/>
      <c r="V349" s="29"/>
      <c r="W349" s="86"/>
      <c r="X349" s="83"/>
      <c r="Y349" s="86"/>
      <c r="Z349" s="87"/>
      <c r="AA349" s="88"/>
      <c r="AB349" s="89"/>
      <c r="AC349" s="21"/>
      <c r="AD349" s="21"/>
      <c r="AE349" s="21"/>
      <c r="AF349" s="21"/>
      <c r="AG349" s="138">
        <f t="shared" si="23"/>
        <v>1</v>
      </c>
    </row>
    <row r="350" spans="1:33" ht="12.75" customHeight="1">
      <c r="A350" s="169"/>
      <c r="B350" s="6">
        <f t="shared" si="26"/>
        <v>45620</v>
      </c>
      <c r="C350" s="120"/>
      <c r="D350" s="120" t="s">
        <v>118</v>
      </c>
      <c r="E350" s="107"/>
      <c r="F350" s="107" t="s">
        <v>118</v>
      </c>
      <c r="G350" s="107"/>
      <c r="H350" s="107" t="s">
        <v>118</v>
      </c>
      <c r="I350" s="123"/>
      <c r="J350" s="81"/>
      <c r="K350" s="81"/>
      <c r="L350" s="21"/>
      <c r="M350" s="82"/>
      <c r="N350" s="35">
        <f t="shared" si="24"/>
      </c>
      <c r="O350" s="150"/>
      <c r="P350" s="150"/>
      <c r="Q350" s="36">
        <f t="shared" si="25"/>
      </c>
      <c r="R350" s="34"/>
      <c r="S350" s="28"/>
      <c r="T350" s="84"/>
      <c r="U350" s="85"/>
      <c r="V350" s="29"/>
      <c r="W350" s="86"/>
      <c r="X350" s="83"/>
      <c r="Y350" s="86"/>
      <c r="Z350" s="87"/>
      <c r="AA350" s="88"/>
      <c r="AB350" s="89"/>
      <c r="AC350" s="21"/>
      <c r="AD350" s="21"/>
      <c r="AE350" s="21"/>
      <c r="AF350" s="21"/>
      <c r="AG350" s="138">
        <f t="shared" si="23"/>
        <v>1</v>
      </c>
    </row>
    <row r="351" spans="1:33" ht="15" customHeight="1">
      <c r="A351" s="167">
        <f>IF(B351&lt;&gt;"",_XLL.NO.SEMAINE(B351),"")</f>
        <v>48</v>
      </c>
      <c r="B351" s="6">
        <f t="shared" si="26"/>
        <v>45621</v>
      </c>
      <c r="C351" s="120"/>
      <c r="D351" s="120" t="s">
        <v>118</v>
      </c>
      <c r="E351" s="107"/>
      <c r="F351" s="107" t="s">
        <v>118</v>
      </c>
      <c r="G351" s="107"/>
      <c r="H351" s="107" t="s">
        <v>118</v>
      </c>
      <c r="I351" s="123"/>
      <c r="J351" s="81"/>
      <c r="K351" s="81"/>
      <c r="L351" s="21"/>
      <c r="M351" s="82"/>
      <c r="N351" s="35">
        <f t="shared" si="24"/>
      </c>
      <c r="O351" s="150"/>
      <c r="P351" s="150"/>
      <c r="Q351" s="36">
        <f t="shared" si="25"/>
      </c>
      <c r="R351" s="34"/>
      <c r="S351" s="28"/>
      <c r="T351" s="84"/>
      <c r="U351" s="85"/>
      <c r="V351" s="29"/>
      <c r="W351" s="86"/>
      <c r="X351" s="83"/>
      <c r="Y351" s="86"/>
      <c r="Z351" s="87"/>
      <c r="AA351" s="88"/>
      <c r="AB351" s="89"/>
      <c r="AC351" s="21"/>
      <c r="AD351" s="21"/>
      <c r="AE351" s="21"/>
      <c r="AF351" s="21"/>
      <c r="AG351" s="138">
        <f t="shared" si="23"/>
        <v>2</v>
      </c>
    </row>
    <row r="352" spans="1:33" ht="12.75">
      <c r="A352" s="168"/>
      <c r="B352" s="6">
        <f t="shared" si="26"/>
        <v>45622</v>
      </c>
      <c r="C352" s="120"/>
      <c r="D352" s="120" t="s">
        <v>118</v>
      </c>
      <c r="E352" s="107"/>
      <c r="F352" s="107" t="s">
        <v>118</v>
      </c>
      <c r="G352" s="107"/>
      <c r="H352" s="107" t="s">
        <v>118</v>
      </c>
      <c r="I352" s="123"/>
      <c r="J352" s="81"/>
      <c r="K352" s="81"/>
      <c r="L352" s="21"/>
      <c r="M352" s="82"/>
      <c r="N352" s="35">
        <f t="shared" si="24"/>
      </c>
      <c r="O352" s="150"/>
      <c r="P352" s="150"/>
      <c r="Q352" s="36">
        <f t="shared" si="25"/>
      </c>
      <c r="R352" s="34"/>
      <c r="S352" s="28"/>
      <c r="T352" s="84"/>
      <c r="U352" s="85"/>
      <c r="V352" s="29"/>
      <c r="W352" s="86"/>
      <c r="X352" s="83"/>
      <c r="Y352" s="86"/>
      <c r="Z352" s="87"/>
      <c r="AA352" s="88"/>
      <c r="AB352" s="89"/>
      <c r="AC352" s="21"/>
      <c r="AD352" s="21"/>
      <c r="AE352" s="21"/>
      <c r="AF352" s="21"/>
      <c r="AG352" s="138">
        <f t="shared" si="23"/>
        <v>2</v>
      </c>
    </row>
    <row r="353" spans="1:33" ht="12.75">
      <c r="A353" s="168"/>
      <c r="B353" s="6">
        <f t="shared" si="26"/>
        <v>45623</v>
      </c>
      <c r="C353" s="120"/>
      <c r="D353" s="120" t="s">
        <v>118</v>
      </c>
      <c r="E353" s="107"/>
      <c r="F353" s="107" t="s">
        <v>118</v>
      </c>
      <c r="G353" s="107"/>
      <c r="H353" s="107" t="s">
        <v>118</v>
      </c>
      <c r="I353" s="123"/>
      <c r="J353" s="81"/>
      <c r="K353" s="81"/>
      <c r="L353" s="21"/>
      <c r="M353" s="82"/>
      <c r="N353" s="35">
        <f t="shared" si="24"/>
      </c>
      <c r="O353" s="150"/>
      <c r="P353" s="150"/>
      <c r="Q353" s="36">
        <f t="shared" si="25"/>
      </c>
      <c r="R353" s="34"/>
      <c r="S353" s="28"/>
      <c r="T353" s="84"/>
      <c r="U353" s="85"/>
      <c r="V353" s="29"/>
      <c r="W353" s="86"/>
      <c r="X353" s="83"/>
      <c r="Y353" s="86"/>
      <c r="Z353" s="87"/>
      <c r="AA353" s="88"/>
      <c r="AB353" s="89"/>
      <c r="AC353" s="21"/>
      <c r="AD353" s="21"/>
      <c r="AE353" s="21"/>
      <c r="AF353" s="21"/>
      <c r="AG353" s="138">
        <f t="shared" si="23"/>
        <v>2</v>
      </c>
    </row>
    <row r="354" spans="1:33" ht="12.75">
      <c r="A354" s="168"/>
      <c r="B354" s="6">
        <f t="shared" si="26"/>
        <v>45624</v>
      </c>
      <c r="C354" s="120"/>
      <c r="D354" s="120" t="s">
        <v>118</v>
      </c>
      <c r="E354" s="107"/>
      <c r="F354" s="107" t="s">
        <v>118</v>
      </c>
      <c r="G354" s="107"/>
      <c r="H354" s="107" t="s">
        <v>118</v>
      </c>
      <c r="I354" s="123"/>
      <c r="J354" s="81"/>
      <c r="K354" s="81"/>
      <c r="L354" s="21"/>
      <c r="M354" s="82"/>
      <c r="N354" s="35">
        <f t="shared" si="24"/>
      </c>
      <c r="O354" s="150"/>
      <c r="P354" s="150"/>
      <c r="Q354" s="36">
        <f t="shared" si="25"/>
      </c>
      <c r="R354" s="34"/>
      <c r="S354" s="28"/>
      <c r="T354" s="84"/>
      <c r="U354" s="85"/>
      <c r="V354" s="29"/>
      <c r="W354" s="86"/>
      <c r="X354" s="83"/>
      <c r="Y354" s="86"/>
      <c r="Z354" s="87"/>
      <c r="AA354" s="88"/>
      <c r="AB354" s="89"/>
      <c r="AC354" s="21"/>
      <c r="AD354" s="21"/>
      <c r="AE354" s="21"/>
      <c r="AF354" s="21"/>
      <c r="AG354" s="138">
        <f t="shared" si="23"/>
        <v>2</v>
      </c>
    </row>
    <row r="355" spans="1:33" ht="12.75">
      <c r="A355" s="168"/>
      <c r="B355" s="6">
        <f t="shared" si="26"/>
        <v>45625</v>
      </c>
      <c r="C355" s="120"/>
      <c r="D355" s="120" t="s">
        <v>118</v>
      </c>
      <c r="E355" s="107"/>
      <c r="F355" s="107" t="s">
        <v>118</v>
      </c>
      <c r="G355" s="107"/>
      <c r="H355" s="107" t="s">
        <v>118</v>
      </c>
      <c r="I355" s="123"/>
      <c r="J355" s="81"/>
      <c r="K355" s="81"/>
      <c r="L355" s="21"/>
      <c r="M355" s="82"/>
      <c r="N355" s="35">
        <f t="shared" si="24"/>
      </c>
      <c r="O355" s="150"/>
      <c r="P355" s="150"/>
      <c r="Q355" s="36">
        <f t="shared" si="25"/>
      </c>
      <c r="R355" s="34"/>
      <c r="S355" s="28"/>
      <c r="T355" s="84"/>
      <c r="U355" s="85"/>
      <c r="V355" s="29"/>
      <c r="W355" s="86"/>
      <c r="X355" s="83"/>
      <c r="Y355" s="86"/>
      <c r="Z355" s="87"/>
      <c r="AA355" s="88"/>
      <c r="AB355" s="89"/>
      <c r="AC355" s="21"/>
      <c r="AD355" s="21"/>
      <c r="AE355" s="21"/>
      <c r="AF355" s="21"/>
      <c r="AG355" s="138">
        <f t="shared" si="23"/>
        <v>2</v>
      </c>
    </row>
    <row r="356" spans="1:33" ht="12.75">
      <c r="A356" s="168"/>
      <c r="B356" s="6">
        <f t="shared" si="26"/>
        <v>45626</v>
      </c>
      <c r="C356" s="120"/>
      <c r="D356" s="120" t="s">
        <v>118</v>
      </c>
      <c r="E356" s="107"/>
      <c r="F356" s="107" t="s">
        <v>118</v>
      </c>
      <c r="G356" s="107"/>
      <c r="H356" s="107" t="s">
        <v>118</v>
      </c>
      <c r="I356" s="123"/>
      <c r="J356" s="81"/>
      <c r="K356" s="81"/>
      <c r="L356" s="21"/>
      <c r="M356" s="82"/>
      <c r="N356" s="35">
        <f t="shared" si="24"/>
      </c>
      <c r="O356" s="150"/>
      <c r="P356" s="150"/>
      <c r="Q356" s="36">
        <f t="shared" si="25"/>
      </c>
      <c r="R356" s="34"/>
      <c r="S356" s="28"/>
      <c r="T356" s="84"/>
      <c r="U356" s="85"/>
      <c r="V356" s="29"/>
      <c r="W356" s="86"/>
      <c r="X356" s="83"/>
      <c r="Y356" s="86"/>
      <c r="Z356" s="87"/>
      <c r="AA356" s="88"/>
      <c r="AB356" s="89"/>
      <c r="AC356" s="21"/>
      <c r="AD356" s="21"/>
      <c r="AE356" s="21"/>
      <c r="AF356" s="21"/>
      <c r="AG356" s="138">
        <f t="shared" si="23"/>
        <v>2</v>
      </c>
    </row>
    <row r="357" spans="1:33" ht="12.75" customHeight="1">
      <c r="A357" s="169"/>
      <c r="B357" s="6">
        <f t="shared" si="26"/>
        <v>45627</v>
      </c>
      <c r="C357" s="120"/>
      <c r="D357" s="120" t="s">
        <v>118</v>
      </c>
      <c r="E357" s="107"/>
      <c r="F357" s="107" t="s">
        <v>118</v>
      </c>
      <c r="G357" s="107"/>
      <c r="H357" s="107" t="s">
        <v>118</v>
      </c>
      <c r="I357" s="123"/>
      <c r="J357" s="81"/>
      <c r="K357" s="81"/>
      <c r="L357" s="21"/>
      <c r="M357" s="82"/>
      <c r="N357" s="35">
        <f t="shared" si="24"/>
      </c>
      <c r="O357" s="150"/>
      <c r="P357" s="150"/>
      <c r="Q357" s="36">
        <f t="shared" si="25"/>
      </c>
      <c r="R357" s="34"/>
      <c r="S357" s="28"/>
      <c r="T357" s="84"/>
      <c r="U357" s="85"/>
      <c r="V357" s="29"/>
      <c r="W357" s="86"/>
      <c r="X357" s="83"/>
      <c r="Y357" s="86"/>
      <c r="Z357" s="87"/>
      <c r="AA357" s="88"/>
      <c r="AB357" s="89"/>
      <c r="AC357" s="21"/>
      <c r="AD357" s="21"/>
      <c r="AE357" s="21"/>
      <c r="AF357" s="21"/>
      <c r="AG357" s="138">
        <f t="shared" si="23"/>
        <v>2</v>
      </c>
    </row>
    <row r="358" spans="1:33" ht="15" customHeight="1">
      <c r="A358" s="167">
        <f>IF(B358&lt;&gt;"",_XLL.NO.SEMAINE(B358),"")</f>
        <v>49</v>
      </c>
      <c r="B358" s="6">
        <f t="shared" si="26"/>
        <v>45628</v>
      </c>
      <c r="C358" s="120"/>
      <c r="D358" s="106" t="s">
        <v>118</v>
      </c>
      <c r="E358" s="107"/>
      <c r="F358" s="107" t="s">
        <v>118</v>
      </c>
      <c r="G358" s="107"/>
      <c r="H358" s="107" t="s">
        <v>118</v>
      </c>
      <c r="I358" s="20"/>
      <c r="J358" s="20"/>
      <c r="K358" s="20"/>
      <c r="L358" s="21"/>
      <c r="M358" s="22"/>
      <c r="N358" s="35">
        <f t="shared" si="24"/>
      </c>
      <c r="O358" s="24"/>
      <c r="P358" s="24"/>
      <c r="Q358" s="36">
        <f t="shared" si="25"/>
      </c>
      <c r="R358" s="34"/>
      <c r="S358" s="23"/>
      <c r="T358" s="24"/>
      <c r="U358" s="25"/>
      <c r="V358" s="26"/>
      <c r="W358" s="23"/>
      <c r="X358" s="27"/>
      <c r="Y358" s="28"/>
      <c r="Z358" s="29"/>
      <c r="AA358" s="30"/>
      <c r="AB358" s="42"/>
      <c r="AC358" s="21"/>
      <c r="AD358" s="21"/>
      <c r="AE358" s="21"/>
      <c r="AF358" s="21"/>
      <c r="AG358" s="138">
        <f t="shared" si="23"/>
        <v>1</v>
      </c>
    </row>
    <row r="359" spans="1:33" ht="12.75">
      <c r="A359" s="168"/>
      <c r="B359" s="6">
        <f t="shared" si="26"/>
        <v>45629</v>
      </c>
      <c r="C359" s="120"/>
      <c r="D359" s="106" t="s">
        <v>118</v>
      </c>
      <c r="E359" s="107"/>
      <c r="F359" s="107" t="s">
        <v>118</v>
      </c>
      <c r="G359" s="107"/>
      <c r="H359" s="107" t="s">
        <v>118</v>
      </c>
      <c r="I359" s="20"/>
      <c r="J359" s="20"/>
      <c r="K359" s="20"/>
      <c r="L359" s="21"/>
      <c r="M359" s="22"/>
      <c r="N359" s="35">
        <f t="shared" si="24"/>
      </c>
      <c r="O359" s="24"/>
      <c r="P359" s="24"/>
      <c r="Q359" s="36">
        <f t="shared" si="25"/>
      </c>
      <c r="R359" s="34"/>
      <c r="S359" s="23"/>
      <c r="T359" s="24"/>
      <c r="U359" s="25"/>
      <c r="V359" s="26"/>
      <c r="W359" s="23"/>
      <c r="X359" s="27"/>
      <c r="Y359" s="28"/>
      <c r="Z359" s="29"/>
      <c r="AA359" s="30"/>
      <c r="AB359" s="42"/>
      <c r="AC359" s="21"/>
      <c r="AD359" s="21"/>
      <c r="AE359" s="21"/>
      <c r="AF359" s="21"/>
      <c r="AG359" s="138">
        <f t="shared" si="23"/>
        <v>1</v>
      </c>
    </row>
    <row r="360" spans="1:33" ht="12.75">
      <c r="A360" s="168"/>
      <c r="B360" s="6">
        <f t="shared" si="26"/>
        <v>45630</v>
      </c>
      <c r="C360" s="120"/>
      <c r="D360" s="106" t="s">
        <v>118</v>
      </c>
      <c r="E360" s="107"/>
      <c r="F360" s="107" t="s">
        <v>118</v>
      </c>
      <c r="G360" s="107"/>
      <c r="H360" s="107" t="s">
        <v>118</v>
      </c>
      <c r="I360" s="20"/>
      <c r="J360" s="20"/>
      <c r="K360" s="20"/>
      <c r="L360" s="21"/>
      <c r="M360" s="22"/>
      <c r="N360" s="35">
        <f t="shared" si="24"/>
      </c>
      <c r="O360" s="24"/>
      <c r="P360" s="24"/>
      <c r="Q360" s="36">
        <f t="shared" si="25"/>
      </c>
      <c r="R360" s="34"/>
      <c r="S360" s="23"/>
      <c r="T360" s="24"/>
      <c r="U360" s="25"/>
      <c r="V360" s="26"/>
      <c r="W360" s="23"/>
      <c r="X360" s="27"/>
      <c r="Y360" s="28"/>
      <c r="Z360" s="29"/>
      <c r="AA360" s="30"/>
      <c r="AB360" s="42"/>
      <c r="AC360" s="21"/>
      <c r="AD360" s="21"/>
      <c r="AE360" s="21"/>
      <c r="AF360" s="21"/>
      <c r="AG360" s="138">
        <f t="shared" si="23"/>
        <v>1</v>
      </c>
    </row>
    <row r="361" spans="1:33" ht="12.75">
      <c r="A361" s="168"/>
      <c r="B361" s="6">
        <f t="shared" si="26"/>
        <v>45631</v>
      </c>
      <c r="C361" s="120"/>
      <c r="D361" s="106" t="s">
        <v>118</v>
      </c>
      <c r="E361" s="107"/>
      <c r="F361" s="107" t="s">
        <v>118</v>
      </c>
      <c r="G361" s="107"/>
      <c r="H361" s="107" t="s">
        <v>118</v>
      </c>
      <c r="I361" s="20"/>
      <c r="J361" s="20"/>
      <c r="K361" s="20"/>
      <c r="L361" s="21"/>
      <c r="M361" s="22"/>
      <c r="N361" s="35">
        <f t="shared" si="24"/>
      </c>
      <c r="O361" s="24"/>
      <c r="P361" s="24"/>
      <c r="Q361" s="36">
        <f t="shared" si="25"/>
      </c>
      <c r="R361" s="34"/>
      <c r="S361" s="23"/>
      <c r="T361" s="24"/>
      <c r="U361" s="25"/>
      <c r="V361" s="26"/>
      <c r="W361" s="23"/>
      <c r="X361" s="27"/>
      <c r="Y361" s="28"/>
      <c r="Z361" s="29"/>
      <c r="AA361" s="30"/>
      <c r="AB361" s="42"/>
      <c r="AC361" s="21"/>
      <c r="AD361" s="21"/>
      <c r="AE361" s="21"/>
      <c r="AF361" s="21"/>
      <c r="AG361" s="138">
        <f aca="true" t="shared" si="27" ref="AG361:AG392">IF($B361&lt;&gt;"",IF(_XLL.NO.SEMAINE($B361-1)/2=ROUND((_XLL.NO.SEMAINE($B361-1))/2,0),2,1),IF(_XLL.NO.SEMAINE($B360-1)/2=ROUND((_XLL.NO.SEMAINE($B360-1))/2,0),2,1))</f>
        <v>1</v>
      </c>
    </row>
    <row r="362" spans="1:33" ht="12.75">
      <c r="A362" s="168"/>
      <c r="B362" s="6">
        <f t="shared" si="26"/>
        <v>45632</v>
      </c>
      <c r="C362" s="120"/>
      <c r="D362" s="106" t="s">
        <v>118</v>
      </c>
      <c r="E362" s="107"/>
      <c r="F362" s="107" t="s">
        <v>118</v>
      </c>
      <c r="G362" s="107"/>
      <c r="H362" s="107" t="s">
        <v>118</v>
      </c>
      <c r="I362" s="81"/>
      <c r="J362" s="81"/>
      <c r="K362" s="81"/>
      <c r="L362" s="21"/>
      <c r="M362" s="82"/>
      <c r="N362" s="35">
        <f t="shared" si="24"/>
      </c>
      <c r="O362" s="150"/>
      <c r="P362" s="150"/>
      <c r="Q362" s="36">
        <f t="shared" si="25"/>
      </c>
      <c r="R362" s="34"/>
      <c r="S362" s="28"/>
      <c r="T362" s="84"/>
      <c r="U362" s="85"/>
      <c r="V362" s="29"/>
      <c r="W362" s="86"/>
      <c r="X362" s="83"/>
      <c r="Y362" s="86"/>
      <c r="Z362" s="87"/>
      <c r="AA362" s="88"/>
      <c r="AB362" s="89"/>
      <c r="AC362" s="21"/>
      <c r="AD362" s="21"/>
      <c r="AE362" s="21"/>
      <c r="AF362" s="21"/>
      <c r="AG362" s="138">
        <f t="shared" si="27"/>
        <v>1</v>
      </c>
    </row>
    <row r="363" spans="1:33" ht="12.75">
      <c r="A363" s="168"/>
      <c r="B363" s="6">
        <f t="shared" si="26"/>
        <v>45633</v>
      </c>
      <c r="C363" s="120"/>
      <c r="D363" s="106" t="s">
        <v>118</v>
      </c>
      <c r="E363" s="107"/>
      <c r="F363" s="107" t="s">
        <v>118</v>
      </c>
      <c r="G363" s="107"/>
      <c r="H363" s="107" t="s">
        <v>118</v>
      </c>
      <c r="I363" s="81"/>
      <c r="J363" s="81"/>
      <c r="K363" s="81"/>
      <c r="L363" s="21"/>
      <c r="M363" s="82"/>
      <c r="N363" s="35">
        <f t="shared" si="24"/>
      </c>
      <c r="O363" s="150"/>
      <c r="P363" s="150"/>
      <c r="Q363" s="36">
        <f t="shared" si="25"/>
      </c>
      <c r="R363" s="34"/>
      <c r="S363" s="28"/>
      <c r="T363" s="84"/>
      <c r="U363" s="85"/>
      <c r="V363" s="29"/>
      <c r="W363" s="86"/>
      <c r="X363" s="83"/>
      <c r="Y363" s="86"/>
      <c r="Z363" s="87"/>
      <c r="AA363" s="88"/>
      <c r="AB363" s="89"/>
      <c r="AC363" s="21"/>
      <c r="AD363" s="21"/>
      <c r="AE363" s="21"/>
      <c r="AF363" s="21"/>
      <c r="AG363" s="138">
        <f t="shared" si="27"/>
        <v>1</v>
      </c>
    </row>
    <row r="364" spans="1:33" ht="12.75" customHeight="1">
      <c r="A364" s="169"/>
      <c r="B364" s="6">
        <f t="shared" si="26"/>
        <v>45634</v>
      </c>
      <c r="C364" s="120"/>
      <c r="D364" s="106" t="s">
        <v>118</v>
      </c>
      <c r="E364" s="107"/>
      <c r="F364" s="107" t="s">
        <v>118</v>
      </c>
      <c r="G364" s="107"/>
      <c r="H364" s="107" t="s">
        <v>118</v>
      </c>
      <c r="I364" s="81"/>
      <c r="J364" s="81"/>
      <c r="K364" s="81"/>
      <c r="L364" s="21"/>
      <c r="M364" s="82"/>
      <c r="N364" s="35">
        <f t="shared" si="24"/>
      </c>
      <c r="O364" s="150"/>
      <c r="P364" s="150"/>
      <c r="Q364" s="36">
        <f t="shared" si="25"/>
      </c>
      <c r="R364" s="34"/>
      <c r="S364" s="28"/>
      <c r="T364" s="84"/>
      <c r="U364" s="85"/>
      <c r="V364" s="29"/>
      <c r="W364" s="86"/>
      <c r="X364" s="83"/>
      <c r="Y364" s="86"/>
      <c r="Z364" s="87"/>
      <c r="AA364" s="88"/>
      <c r="AB364" s="89"/>
      <c r="AC364" s="21"/>
      <c r="AD364" s="21"/>
      <c r="AE364" s="21"/>
      <c r="AF364" s="21"/>
      <c r="AG364" s="138">
        <f t="shared" si="27"/>
        <v>1</v>
      </c>
    </row>
    <row r="365" spans="1:33" ht="15" customHeight="1">
      <c r="A365" s="167">
        <f>IF(B365&lt;&gt;"",_XLL.NO.SEMAINE(B365),"")</f>
        <v>50</v>
      </c>
      <c r="B365" s="6">
        <f t="shared" si="26"/>
        <v>45635</v>
      </c>
      <c r="C365" s="120"/>
      <c r="D365" s="106" t="s">
        <v>118</v>
      </c>
      <c r="E365" s="107"/>
      <c r="F365" s="107" t="s">
        <v>118</v>
      </c>
      <c r="G365" s="107"/>
      <c r="H365" s="107" t="s">
        <v>118</v>
      </c>
      <c r="I365" s="81"/>
      <c r="J365" s="81"/>
      <c r="K365" s="81"/>
      <c r="L365" s="21"/>
      <c r="M365" s="82"/>
      <c r="N365" s="35">
        <f t="shared" si="24"/>
      </c>
      <c r="O365" s="150"/>
      <c r="P365" s="150"/>
      <c r="Q365" s="36">
        <f t="shared" si="25"/>
      </c>
      <c r="R365" s="34"/>
      <c r="S365" s="28"/>
      <c r="T365" s="84"/>
      <c r="U365" s="85"/>
      <c r="V365" s="29"/>
      <c r="W365" s="86"/>
      <c r="X365" s="83"/>
      <c r="Y365" s="86"/>
      <c r="Z365" s="87"/>
      <c r="AA365" s="88"/>
      <c r="AB365" s="89"/>
      <c r="AC365" s="21"/>
      <c r="AD365" s="21"/>
      <c r="AE365" s="21"/>
      <c r="AF365" s="21"/>
      <c r="AG365" s="138">
        <f t="shared" si="27"/>
        <v>2</v>
      </c>
    </row>
    <row r="366" spans="1:33" ht="12.75">
      <c r="A366" s="168"/>
      <c r="B366" s="6">
        <f t="shared" si="26"/>
        <v>45636</v>
      </c>
      <c r="C366" s="120"/>
      <c r="D366" s="106" t="s">
        <v>118</v>
      </c>
      <c r="E366" s="107"/>
      <c r="F366" s="107" t="s">
        <v>118</v>
      </c>
      <c r="G366" s="107"/>
      <c r="H366" s="107" t="s">
        <v>118</v>
      </c>
      <c r="I366" s="81"/>
      <c r="J366" s="81"/>
      <c r="K366" s="81"/>
      <c r="L366" s="21"/>
      <c r="M366" s="82"/>
      <c r="N366" s="35">
        <f t="shared" si="24"/>
      </c>
      <c r="O366" s="150"/>
      <c r="P366" s="150"/>
      <c r="Q366" s="36">
        <f t="shared" si="25"/>
      </c>
      <c r="R366" s="34"/>
      <c r="S366" s="28"/>
      <c r="T366" s="84"/>
      <c r="U366" s="85"/>
      <c r="V366" s="29"/>
      <c r="W366" s="86"/>
      <c r="X366" s="83"/>
      <c r="Y366" s="86"/>
      <c r="Z366" s="87"/>
      <c r="AA366" s="88"/>
      <c r="AB366" s="89"/>
      <c r="AC366" s="21"/>
      <c r="AD366" s="21"/>
      <c r="AE366" s="21"/>
      <c r="AF366" s="21"/>
      <c r="AG366" s="138">
        <f t="shared" si="27"/>
        <v>2</v>
      </c>
    </row>
    <row r="367" spans="1:33" ht="12.75">
      <c r="A367" s="168"/>
      <c r="B367" s="6">
        <f t="shared" si="26"/>
        <v>45637</v>
      </c>
      <c r="C367" s="120"/>
      <c r="D367" s="106" t="s">
        <v>118</v>
      </c>
      <c r="E367" s="107"/>
      <c r="F367" s="107" t="s">
        <v>118</v>
      </c>
      <c r="G367" s="107"/>
      <c r="H367" s="107" t="s">
        <v>118</v>
      </c>
      <c r="I367" s="81"/>
      <c r="J367" s="81"/>
      <c r="K367" s="81"/>
      <c r="L367" s="21"/>
      <c r="M367" s="82"/>
      <c r="N367" s="35">
        <f t="shared" si="24"/>
      </c>
      <c r="O367" s="150"/>
      <c r="P367" s="150"/>
      <c r="Q367" s="36">
        <f t="shared" si="25"/>
      </c>
      <c r="R367" s="34"/>
      <c r="S367" s="28"/>
      <c r="T367" s="84"/>
      <c r="U367" s="85"/>
      <c r="V367" s="29"/>
      <c r="W367" s="86"/>
      <c r="X367" s="83"/>
      <c r="Y367" s="86"/>
      <c r="Z367" s="87"/>
      <c r="AA367" s="88"/>
      <c r="AB367" s="89"/>
      <c r="AC367" s="21"/>
      <c r="AD367" s="21"/>
      <c r="AE367" s="21"/>
      <c r="AF367" s="21"/>
      <c r="AG367" s="138">
        <f t="shared" si="27"/>
        <v>2</v>
      </c>
    </row>
    <row r="368" spans="1:33" ht="12.75">
      <c r="A368" s="168"/>
      <c r="B368" s="6">
        <f t="shared" si="26"/>
        <v>45638</v>
      </c>
      <c r="C368" s="120"/>
      <c r="D368" s="106" t="s">
        <v>118</v>
      </c>
      <c r="E368" s="107"/>
      <c r="F368" s="107" t="s">
        <v>118</v>
      </c>
      <c r="G368" s="107"/>
      <c r="H368" s="107" t="s">
        <v>118</v>
      </c>
      <c r="I368" s="81"/>
      <c r="J368" s="81"/>
      <c r="K368" s="81"/>
      <c r="L368" s="21"/>
      <c r="M368" s="82"/>
      <c r="N368" s="35">
        <f t="shared" si="24"/>
      </c>
      <c r="O368" s="150"/>
      <c r="P368" s="150"/>
      <c r="Q368" s="36">
        <f t="shared" si="25"/>
      </c>
      <c r="R368" s="34"/>
      <c r="S368" s="28"/>
      <c r="T368" s="84"/>
      <c r="U368" s="85"/>
      <c r="V368" s="29"/>
      <c r="W368" s="86"/>
      <c r="X368" s="83"/>
      <c r="Y368" s="86"/>
      <c r="Z368" s="87"/>
      <c r="AA368" s="88"/>
      <c r="AB368" s="89"/>
      <c r="AC368" s="21"/>
      <c r="AD368" s="21"/>
      <c r="AE368" s="21"/>
      <c r="AF368" s="21"/>
      <c r="AG368" s="138">
        <f t="shared" si="27"/>
        <v>2</v>
      </c>
    </row>
    <row r="369" spans="1:33" ht="12.75">
      <c r="A369" s="168"/>
      <c r="B369" s="6">
        <f t="shared" si="26"/>
        <v>45639</v>
      </c>
      <c r="C369" s="120"/>
      <c r="D369" s="106" t="s">
        <v>118</v>
      </c>
      <c r="E369" s="107"/>
      <c r="F369" s="107" t="s">
        <v>118</v>
      </c>
      <c r="G369" s="107"/>
      <c r="H369" s="107" t="s">
        <v>118</v>
      </c>
      <c r="I369" s="81"/>
      <c r="J369" s="81"/>
      <c r="K369" s="81"/>
      <c r="L369" s="21"/>
      <c r="M369" s="82"/>
      <c r="N369" s="35">
        <f t="shared" si="24"/>
      </c>
      <c r="O369" s="150"/>
      <c r="P369" s="150"/>
      <c r="Q369" s="36">
        <f t="shared" si="25"/>
      </c>
      <c r="R369" s="34"/>
      <c r="S369" s="28"/>
      <c r="T369" s="84"/>
      <c r="U369" s="85"/>
      <c r="V369" s="29"/>
      <c r="W369" s="86"/>
      <c r="X369" s="83"/>
      <c r="Y369" s="86"/>
      <c r="Z369" s="87"/>
      <c r="AA369" s="88"/>
      <c r="AB369" s="89"/>
      <c r="AC369" s="21"/>
      <c r="AD369" s="21"/>
      <c r="AE369" s="21"/>
      <c r="AF369" s="21"/>
      <c r="AG369" s="138">
        <f t="shared" si="27"/>
        <v>2</v>
      </c>
    </row>
    <row r="370" spans="1:33" ht="12.75">
      <c r="A370" s="168"/>
      <c r="B370" s="6">
        <f t="shared" si="26"/>
        <v>45640</v>
      </c>
      <c r="C370" s="120"/>
      <c r="D370" s="106" t="s">
        <v>118</v>
      </c>
      <c r="E370" s="107"/>
      <c r="F370" s="107" t="s">
        <v>118</v>
      </c>
      <c r="G370" s="107"/>
      <c r="H370" s="107" t="s">
        <v>118</v>
      </c>
      <c r="I370" s="81"/>
      <c r="J370" s="81"/>
      <c r="K370" s="81"/>
      <c r="L370" s="21"/>
      <c r="M370" s="82"/>
      <c r="N370" s="35">
        <f t="shared" si="24"/>
      </c>
      <c r="O370" s="150"/>
      <c r="P370" s="150"/>
      <c r="Q370" s="36">
        <f t="shared" si="25"/>
      </c>
      <c r="R370" s="34"/>
      <c r="S370" s="28"/>
      <c r="T370" s="84"/>
      <c r="U370" s="85"/>
      <c r="V370" s="29"/>
      <c r="W370" s="86"/>
      <c r="X370" s="83"/>
      <c r="Y370" s="86"/>
      <c r="Z370" s="87"/>
      <c r="AA370" s="88"/>
      <c r="AB370" s="89"/>
      <c r="AC370" s="21"/>
      <c r="AD370" s="21"/>
      <c r="AE370" s="21"/>
      <c r="AF370" s="21"/>
      <c r="AG370" s="138">
        <f t="shared" si="27"/>
        <v>2</v>
      </c>
    </row>
    <row r="371" spans="1:33" ht="12.75" customHeight="1">
      <c r="A371" s="169"/>
      <c r="B371" s="6">
        <f t="shared" si="26"/>
        <v>45641</v>
      </c>
      <c r="C371" s="120"/>
      <c r="D371" s="106" t="s">
        <v>118</v>
      </c>
      <c r="E371" s="107"/>
      <c r="F371" s="107" t="s">
        <v>118</v>
      </c>
      <c r="G371" s="107"/>
      <c r="H371" s="107" t="s">
        <v>118</v>
      </c>
      <c r="I371" s="81"/>
      <c r="J371" s="81"/>
      <c r="K371" s="81"/>
      <c r="L371" s="21"/>
      <c r="M371" s="82"/>
      <c r="N371" s="35">
        <f t="shared" si="24"/>
      </c>
      <c r="O371" s="150"/>
      <c r="P371" s="150"/>
      <c r="Q371" s="36">
        <f t="shared" si="25"/>
      </c>
      <c r="R371" s="34"/>
      <c r="S371" s="28"/>
      <c r="T371" s="84"/>
      <c r="U371" s="85"/>
      <c r="V371" s="29"/>
      <c r="W371" s="86"/>
      <c r="X371" s="83"/>
      <c r="Y371" s="86"/>
      <c r="Z371" s="87"/>
      <c r="AA371" s="88"/>
      <c r="AB371" s="89"/>
      <c r="AC371" s="21"/>
      <c r="AD371" s="21"/>
      <c r="AE371" s="21"/>
      <c r="AF371" s="21"/>
      <c r="AG371" s="138">
        <f t="shared" si="27"/>
        <v>2</v>
      </c>
    </row>
    <row r="372" spans="1:33" ht="15" customHeight="1">
      <c r="A372" s="167">
        <f>IF(B372&lt;&gt;"",_XLL.NO.SEMAINE(B372),"")</f>
        <v>51</v>
      </c>
      <c r="B372" s="6">
        <f t="shared" si="26"/>
        <v>45642</v>
      </c>
      <c r="C372" s="120"/>
      <c r="D372" s="106" t="s">
        <v>118</v>
      </c>
      <c r="E372" s="107"/>
      <c r="F372" s="107" t="s">
        <v>118</v>
      </c>
      <c r="G372" s="107"/>
      <c r="H372" s="107" t="s">
        <v>118</v>
      </c>
      <c r="I372" s="20"/>
      <c r="J372" s="20"/>
      <c r="K372" s="20"/>
      <c r="L372" s="21"/>
      <c r="M372" s="22"/>
      <c r="N372" s="35">
        <f t="shared" si="24"/>
      </c>
      <c r="O372" s="24"/>
      <c r="P372" s="24"/>
      <c r="Q372" s="36">
        <f t="shared" si="25"/>
      </c>
      <c r="R372" s="34"/>
      <c r="S372" s="23"/>
      <c r="T372" s="24"/>
      <c r="U372" s="25"/>
      <c r="V372" s="26"/>
      <c r="W372" s="23"/>
      <c r="X372" s="27"/>
      <c r="Y372" s="28"/>
      <c r="Z372" s="29"/>
      <c r="AA372" s="30"/>
      <c r="AB372" s="42"/>
      <c r="AC372" s="21"/>
      <c r="AD372" s="21"/>
      <c r="AE372" s="21"/>
      <c r="AF372" s="21"/>
      <c r="AG372" s="138">
        <f t="shared" si="27"/>
        <v>1</v>
      </c>
    </row>
    <row r="373" spans="1:33" ht="12.75">
      <c r="A373" s="168"/>
      <c r="B373" s="6">
        <f t="shared" si="26"/>
        <v>45643</v>
      </c>
      <c r="C373" s="120"/>
      <c r="D373" s="106" t="s">
        <v>118</v>
      </c>
      <c r="E373" s="107"/>
      <c r="F373" s="107" t="s">
        <v>118</v>
      </c>
      <c r="G373" s="107"/>
      <c r="H373" s="107" t="s">
        <v>118</v>
      </c>
      <c r="I373" s="20"/>
      <c r="J373" s="20"/>
      <c r="K373" s="20"/>
      <c r="L373" s="21"/>
      <c r="M373" s="22"/>
      <c r="N373" s="35">
        <f t="shared" si="24"/>
      </c>
      <c r="O373" s="24"/>
      <c r="P373" s="24"/>
      <c r="Q373" s="36">
        <f t="shared" si="25"/>
      </c>
      <c r="R373" s="34"/>
      <c r="S373" s="23"/>
      <c r="T373" s="24"/>
      <c r="U373" s="25"/>
      <c r="V373" s="26"/>
      <c r="W373" s="23"/>
      <c r="X373" s="27"/>
      <c r="Y373" s="28"/>
      <c r="Z373" s="29"/>
      <c r="AA373" s="30"/>
      <c r="AB373" s="42"/>
      <c r="AC373" s="21"/>
      <c r="AD373" s="21"/>
      <c r="AE373" s="21"/>
      <c r="AF373" s="21"/>
      <c r="AG373" s="138">
        <f t="shared" si="27"/>
        <v>1</v>
      </c>
    </row>
    <row r="374" spans="1:33" ht="12.75">
      <c r="A374" s="168"/>
      <c r="B374" s="6">
        <f t="shared" si="26"/>
        <v>45644</v>
      </c>
      <c r="C374" s="120"/>
      <c r="D374" s="106" t="s">
        <v>118</v>
      </c>
      <c r="E374" s="107"/>
      <c r="F374" s="107" t="s">
        <v>118</v>
      </c>
      <c r="G374" s="107"/>
      <c r="H374" s="107" t="s">
        <v>118</v>
      </c>
      <c r="I374" s="20"/>
      <c r="J374" s="20"/>
      <c r="K374" s="20"/>
      <c r="L374" s="21"/>
      <c r="M374" s="22"/>
      <c r="N374" s="35">
        <f t="shared" si="24"/>
      </c>
      <c r="O374" s="24"/>
      <c r="P374" s="24"/>
      <c r="Q374" s="36">
        <f t="shared" si="25"/>
      </c>
      <c r="R374" s="34"/>
      <c r="S374" s="23"/>
      <c r="T374" s="24"/>
      <c r="U374" s="25"/>
      <c r="V374" s="26"/>
      <c r="W374" s="23"/>
      <c r="X374" s="27"/>
      <c r="Y374" s="28"/>
      <c r="Z374" s="29"/>
      <c r="AA374" s="30"/>
      <c r="AB374" s="42"/>
      <c r="AC374" s="21"/>
      <c r="AD374" s="21"/>
      <c r="AE374" s="21"/>
      <c r="AF374" s="21"/>
      <c r="AG374" s="138">
        <f t="shared" si="27"/>
        <v>1</v>
      </c>
    </row>
    <row r="375" spans="1:33" ht="12.75">
      <c r="A375" s="168"/>
      <c r="B375" s="6">
        <f t="shared" si="26"/>
        <v>45645</v>
      </c>
      <c r="C375" s="120"/>
      <c r="D375" s="106" t="s">
        <v>118</v>
      </c>
      <c r="E375" s="107"/>
      <c r="F375" s="107" t="s">
        <v>118</v>
      </c>
      <c r="G375" s="107"/>
      <c r="H375" s="107" t="s">
        <v>118</v>
      </c>
      <c r="I375" s="20"/>
      <c r="J375" s="20"/>
      <c r="K375" s="20"/>
      <c r="L375" s="21"/>
      <c r="M375" s="22"/>
      <c r="N375" s="35">
        <f t="shared" si="24"/>
      </c>
      <c r="O375" s="24"/>
      <c r="P375" s="24"/>
      <c r="Q375" s="36">
        <f t="shared" si="25"/>
      </c>
      <c r="R375" s="34"/>
      <c r="S375" s="23"/>
      <c r="T375" s="24"/>
      <c r="U375" s="25"/>
      <c r="V375" s="26"/>
      <c r="W375" s="23"/>
      <c r="X375" s="27"/>
      <c r="Y375" s="28"/>
      <c r="Z375" s="29"/>
      <c r="AA375" s="30"/>
      <c r="AB375" s="42"/>
      <c r="AC375" s="21"/>
      <c r="AD375" s="21"/>
      <c r="AE375" s="21"/>
      <c r="AF375" s="21"/>
      <c r="AG375" s="138">
        <f t="shared" si="27"/>
        <v>1</v>
      </c>
    </row>
    <row r="376" spans="1:33" ht="12.75">
      <c r="A376" s="168"/>
      <c r="B376" s="6">
        <f t="shared" si="26"/>
        <v>45646</v>
      </c>
      <c r="C376" s="120"/>
      <c r="D376" s="106" t="s">
        <v>118</v>
      </c>
      <c r="E376" s="107"/>
      <c r="F376" s="107" t="s">
        <v>118</v>
      </c>
      <c r="G376" s="107"/>
      <c r="H376" s="107" t="s">
        <v>118</v>
      </c>
      <c r="I376" s="81"/>
      <c r="J376" s="81"/>
      <c r="K376" s="81"/>
      <c r="L376" s="21"/>
      <c r="M376" s="82"/>
      <c r="N376" s="35">
        <f t="shared" si="24"/>
      </c>
      <c r="O376" s="150"/>
      <c r="P376" s="150"/>
      <c r="Q376" s="36">
        <f t="shared" si="25"/>
      </c>
      <c r="R376" s="34"/>
      <c r="S376" s="28"/>
      <c r="T376" s="84"/>
      <c r="U376" s="85"/>
      <c r="V376" s="29"/>
      <c r="W376" s="86"/>
      <c r="X376" s="83"/>
      <c r="Y376" s="86"/>
      <c r="Z376" s="87"/>
      <c r="AA376" s="88"/>
      <c r="AB376" s="89"/>
      <c r="AC376" s="21"/>
      <c r="AD376" s="21"/>
      <c r="AE376" s="21"/>
      <c r="AF376" s="21"/>
      <c r="AG376" s="138">
        <f t="shared" si="27"/>
        <v>1</v>
      </c>
    </row>
    <row r="377" spans="1:33" ht="12.75">
      <c r="A377" s="168"/>
      <c r="B377" s="6">
        <f t="shared" si="26"/>
        <v>45647</v>
      </c>
      <c r="C377" s="120"/>
      <c r="D377" s="106" t="s">
        <v>118</v>
      </c>
      <c r="E377" s="107"/>
      <c r="F377" s="107" t="s">
        <v>118</v>
      </c>
      <c r="G377" s="107"/>
      <c r="H377" s="107" t="s">
        <v>118</v>
      </c>
      <c r="I377" s="81"/>
      <c r="J377" s="81"/>
      <c r="K377" s="81"/>
      <c r="L377" s="21"/>
      <c r="M377" s="82"/>
      <c r="N377" s="35">
        <f t="shared" si="24"/>
      </c>
      <c r="O377" s="150"/>
      <c r="P377" s="150"/>
      <c r="Q377" s="36">
        <f t="shared" si="25"/>
      </c>
      <c r="R377" s="34"/>
      <c r="S377" s="28"/>
      <c r="T377" s="84"/>
      <c r="U377" s="85"/>
      <c r="V377" s="29"/>
      <c r="W377" s="86"/>
      <c r="X377" s="83"/>
      <c r="Y377" s="86"/>
      <c r="Z377" s="87"/>
      <c r="AA377" s="88"/>
      <c r="AB377" s="89"/>
      <c r="AC377" s="21"/>
      <c r="AD377" s="21"/>
      <c r="AE377" s="21"/>
      <c r="AF377" s="21"/>
      <c r="AG377" s="138">
        <f t="shared" si="27"/>
        <v>1</v>
      </c>
    </row>
    <row r="378" spans="1:33" ht="12.75" customHeight="1">
      <c r="A378" s="169"/>
      <c r="B378" s="6">
        <f t="shared" si="26"/>
        <v>45648</v>
      </c>
      <c r="C378" s="120"/>
      <c r="D378" s="106" t="s">
        <v>118</v>
      </c>
      <c r="E378" s="107"/>
      <c r="F378" s="107" t="s">
        <v>118</v>
      </c>
      <c r="G378" s="107"/>
      <c r="H378" s="107" t="s">
        <v>118</v>
      </c>
      <c r="I378" s="81"/>
      <c r="J378" s="81"/>
      <c r="K378" s="81"/>
      <c r="L378" s="21"/>
      <c r="M378" s="82"/>
      <c r="N378" s="35">
        <f t="shared" si="24"/>
      </c>
      <c r="O378" s="150"/>
      <c r="P378" s="150"/>
      <c r="Q378" s="36">
        <f t="shared" si="25"/>
      </c>
      <c r="R378" s="34"/>
      <c r="S378" s="28"/>
      <c r="T378" s="84"/>
      <c r="U378" s="85"/>
      <c r="V378" s="29"/>
      <c r="W378" s="86"/>
      <c r="X378" s="83"/>
      <c r="Y378" s="86"/>
      <c r="Z378" s="87"/>
      <c r="AA378" s="88"/>
      <c r="AB378" s="89"/>
      <c r="AC378" s="21"/>
      <c r="AD378" s="21"/>
      <c r="AE378" s="21"/>
      <c r="AF378" s="21"/>
      <c r="AG378" s="138">
        <f t="shared" si="27"/>
        <v>1</v>
      </c>
    </row>
    <row r="379" spans="1:33" ht="15" customHeight="1">
      <c r="A379" s="167">
        <f>IF(B379&lt;&gt;"",_XLL.NO.SEMAINE(B379),"")</f>
        <v>52</v>
      </c>
      <c r="B379" s="6">
        <f t="shared" si="26"/>
        <v>45649</v>
      </c>
      <c r="C379" s="120"/>
      <c r="D379" s="106" t="s">
        <v>118</v>
      </c>
      <c r="E379" s="107"/>
      <c r="F379" s="107" t="s">
        <v>118</v>
      </c>
      <c r="G379" s="107"/>
      <c r="H379" s="107" t="s">
        <v>118</v>
      </c>
      <c r="I379" s="81"/>
      <c r="J379" s="81"/>
      <c r="K379" s="81"/>
      <c r="L379" s="21"/>
      <c r="M379" s="82"/>
      <c r="N379" s="35">
        <f t="shared" si="24"/>
      </c>
      <c r="O379" s="150"/>
      <c r="P379" s="150"/>
      <c r="Q379" s="36">
        <f t="shared" si="25"/>
      </c>
      <c r="R379" s="34"/>
      <c r="S379" s="28"/>
      <c r="T379" s="84"/>
      <c r="U379" s="85"/>
      <c r="V379" s="29"/>
      <c r="W379" s="86"/>
      <c r="X379" s="83"/>
      <c r="Y379" s="86"/>
      <c r="Z379" s="87"/>
      <c r="AA379" s="88"/>
      <c r="AB379" s="89"/>
      <c r="AC379" s="21"/>
      <c r="AD379" s="21"/>
      <c r="AE379" s="21"/>
      <c r="AF379" s="21"/>
      <c r="AG379" s="138">
        <f t="shared" si="27"/>
        <v>2</v>
      </c>
    </row>
    <row r="380" spans="1:33" ht="12.75">
      <c r="A380" s="168"/>
      <c r="B380" s="6">
        <f t="shared" si="26"/>
        <v>45650</v>
      </c>
      <c r="C380" s="120"/>
      <c r="D380" s="106" t="s">
        <v>118</v>
      </c>
      <c r="E380" s="107"/>
      <c r="F380" s="107" t="s">
        <v>118</v>
      </c>
      <c r="G380" s="107"/>
      <c r="H380" s="107" t="s">
        <v>118</v>
      </c>
      <c r="I380" s="81"/>
      <c r="J380" s="81"/>
      <c r="K380" s="81"/>
      <c r="L380" s="21"/>
      <c r="M380" s="82"/>
      <c r="N380" s="35">
        <f t="shared" si="24"/>
      </c>
      <c r="O380" s="150"/>
      <c r="P380" s="150"/>
      <c r="Q380" s="36">
        <f t="shared" si="25"/>
      </c>
      <c r="R380" s="34"/>
      <c r="S380" s="28"/>
      <c r="T380" s="84"/>
      <c r="U380" s="85"/>
      <c r="V380" s="29"/>
      <c r="W380" s="86"/>
      <c r="X380" s="83"/>
      <c r="Y380" s="86"/>
      <c r="Z380" s="87"/>
      <c r="AA380" s="88"/>
      <c r="AB380" s="89"/>
      <c r="AC380" s="21"/>
      <c r="AD380" s="21"/>
      <c r="AE380" s="21"/>
      <c r="AF380" s="21"/>
      <c r="AG380" s="138">
        <f t="shared" si="27"/>
        <v>2</v>
      </c>
    </row>
    <row r="381" spans="1:33" ht="12.75">
      <c r="A381" s="168"/>
      <c r="B381" s="6">
        <f t="shared" si="26"/>
        <v>45651</v>
      </c>
      <c r="C381" s="120"/>
      <c r="D381" s="106" t="s">
        <v>118</v>
      </c>
      <c r="E381" s="107"/>
      <c r="F381" s="107" t="s">
        <v>118</v>
      </c>
      <c r="G381" s="107"/>
      <c r="H381" s="107" t="s">
        <v>118</v>
      </c>
      <c r="I381" s="81"/>
      <c r="J381" s="81"/>
      <c r="K381" s="81"/>
      <c r="L381" s="21"/>
      <c r="M381" s="82"/>
      <c r="N381" s="35">
        <f t="shared" si="24"/>
      </c>
      <c r="O381" s="150"/>
      <c r="P381" s="150"/>
      <c r="Q381" s="36">
        <f t="shared" si="25"/>
      </c>
      <c r="R381" s="34"/>
      <c r="S381" s="28"/>
      <c r="T381" s="84"/>
      <c r="U381" s="85"/>
      <c r="V381" s="29"/>
      <c r="W381" s="86"/>
      <c r="X381" s="83"/>
      <c r="Y381" s="86"/>
      <c r="Z381" s="87"/>
      <c r="AA381" s="88"/>
      <c r="AB381" s="89"/>
      <c r="AC381" s="21"/>
      <c r="AD381" s="21"/>
      <c r="AE381" s="21"/>
      <c r="AF381" s="21"/>
      <c r="AG381" s="138">
        <f t="shared" si="27"/>
        <v>2</v>
      </c>
    </row>
    <row r="382" spans="1:33" ht="12.75">
      <c r="A382" s="168"/>
      <c r="B382" s="6">
        <f t="shared" si="26"/>
        <v>45652</v>
      </c>
      <c r="C382" s="120"/>
      <c r="D382" s="106" t="s">
        <v>118</v>
      </c>
      <c r="E382" s="107"/>
      <c r="F382" s="107" t="s">
        <v>118</v>
      </c>
      <c r="G382" s="107"/>
      <c r="H382" s="107" t="s">
        <v>118</v>
      </c>
      <c r="I382" s="81"/>
      <c r="J382" s="81"/>
      <c r="K382" s="81"/>
      <c r="L382" s="21"/>
      <c r="M382" s="82"/>
      <c r="N382" s="35">
        <f t="shared" si="24"/>
      </c>
      <c r="O382" s="150"/>
      <c r="P382" s="150"/>
      <c r="Q382" s="36">
        <f t="shared" si="25"/>
      </c>
      <c r="R382" s="34"/>
      <c r="S382" s="28"/>
      <c r="T382" s="84"/>
      <c r="U382" s="85"/>
      <c r="V382" s="29"/>
      <c r="W382" s="86"/>
      <c r="X382" s="83"/>
      <c r="Y382" s="86"/>
      <c r="Z382" s="87"/>
      <c r="AA382" s="88"/>
      <c r="AB382" s="89"/>
      <c r="AC382" s="21"/>
      <c r="AD382" s="21"/>
      <c r="AE382" s="21"/>
      <c r="AF382" s="21"/>
      <c r="AG382" s="138">
        <f t="shared" si="27"/>
        <v>2</v>
      </c>
    </row>
    <row r="383" spans="1:33" ht="12.75">
      <c r="A383" s="168"/>
      <c r="B383" s="6">
        <f t="shared" si="26"/>
        <v>45653</v>
      </c>
      <c r="C383" s="120"/>
      <c r="D383" s="106" t="s">
        <v>118</v>
      </c>
      <c r="E383" s="107"/>
      <c r="F383" s="107" t="s">
        <v>118</v>
      </c>
      <c r="G383" s="107"/>
      <c r="H383" s="107" t="s">
        <v>118</v>
      </c>
      <c r="I383" s="81"/>
      <c r="J383" s="81"/>
      <c r="K383" s="81"/>
      <c r="L383" s="21"/>
      <c r="M383" s="82"/>
      <c r="N383" s="35">
        <f t="shared" si="24"/>
      </c>
      <c r="O383" s="150"/>
      <c r="P383" s="150"/>
      <c r="Q383" s="36">
        <f t="shared" si="25"/>
      </c>
      <c r="R383" s="34"/>
      <c r="S383" s="28"/>
      <c r="T383" s="84"/>
      <c r="U383" s="85"/>
      <c r="V383" s="29"/>
      <c r="W383" s="86"/>
      <c r="X383" s="83"/>
      <c r="Y383" s="86"/>
      <c r="Z383" s="87"/>
      <c r="AA383" s="88"/>
      <c r="AB383" s="89"/>
      <c r="AC383" s="21"/>
      <c r="AD383" s="21"/>
      <c r="AE383" s="21"/>
      <c r="AF383" s="21"/>
      <c r="AG383" s="138">
        <f t="shared" si="27"/>
        <v>2</v>
      </c>
    </row>
    <row r="384" spans="1:33" ht="12.75">
      <c r="A384" s="168"/>
      <c r="B384" s="6">
        <f t="shared" si="26"/>
        <v>45654</v>
      </c>
      <c r="C384" s="120"/>
      <c r="D384" s="106" t="s">
        <v>118</v>
      </c>
      <c r="E384" s="107"/>
      <c r="F384" s="107" t="s">
        <v>118</v>
      </c>
      <c r="G384" s="107"/>
      <c r="H384" s="107" t="s">
        <v>118</v>
      </c>
      <c r="I384" s="81"/>
      <c r="J384" s="81"/>
      <c r="K384" s="81"/>
      <c r="L384" s="21"/>
      <c r="M384" s="82"/>
      <c r="N384" s="35">
        <f t="shared" si="24"/>
      </c>
      <c r="O384" s="150"/>
      <c r="P384" s="150"/>
      <c r="Q384" s="36">
        <f t="shared" si="25"/>
      </c>
      <c r="R384" s="34"/>
      <c r="S384" s="28"/>
      <c r="T384" s="84"/>
      <c r="U384" s="85"/>
      <c r="V384" s="29"/>
      <c r="W384" s="86"/>
      <c r="X384" s="83"/>
      <c r="Y384" s="86"/>
      <c r="Z384" s="87"/>
      <c r="AA384" s="88"/>
      <c r="AB384" s="89"/>
      <c r="AC384" s="21"/>
      <c r="AD384" s="21"/>
      <c r="AE384" s="21"/>
      <c r="AF384" s="21"/>
      <c r="AG384" s="138">
        <f t="shared" si="27"/>
        <v>2</v>
      </c>
    </row>
    <row r="385" spans="1:33" ht="12.75" customHeight="1">
      <c r="A385" s="169"/>
      <c r="B385" s="6">
        <f t="shared" si="26"/>
        <v>45655</v>
      </c>
      <c r="C385" s="120"/>
      <c r="D385" s="106" t="s">
        <v>118</v>
      </c>
      <c r="E385" s="107"/>
      <c r="F385" s="107" t="s">
        <v>118</v>
      </c>
      <c r="G385" s="107"/>
      <c r="H385" s="107" t="s">
        <v>118</v>
      </c>
      <c r="I385" s="81"/>
      <c r="J385" s="81"/>
      <c r="K385" s="81"/>
      <c r="L385" s="21"/>
      <c r="M385" s="82"/>
      <c r="N385" s="35">
        <f t="shared" si="24"/>
      </c>
      <c r="O385" s="150"/>
      <c r="P385" s="150"/>
      <c r="Q385" s="36">
        <f t="shared" si="25"/>
      </c>
      <c r="R385" s="34"/>
      <c r="S385" s="28"/>
      <c r="T385" s="84"/>
      <c r="U385" s="85"/>
      <c r="V385" s="29"/>
      <c r="W385" s="86"/>
      <c r="X385" s="83"/>
      <c r="Y385" s="86"/>
      <c r="Z385" s="87"/>
      <c r="AA385" s="88"/>
      <c r="AB385" s="89"/>
      <c r="AC385" s="21"/>
      <c r="AD385" s="21"/>
      <c r="AE385" s="21"/>
      <c r="AF385" s="21"/>
      <c r="AG385" s="138">
        <f t="shared" si="27"/>
        <v>2</v>
      </c>
    </row>
    <row r="386" spans="1:33" ht="15" customHeight="1">
      <c r="A386" s="167">
        <f>IF(B386&lt;&gt;"",_XLL.NO.SEMAINE(B386),"")</f>
        <v>53</v>
      </c>
      <c r="B386" s="6">
        <f t="shared" si="26"/>
        <v>45656</v>
      </c>
      <c r="C386" s="120"/>
      <c r="D386" s="106" t="s">
        <v>118</v>
      </c>
      <c r="E386" s="107"/>
      <c r="F386" s="107" t="s">
        <v>118</v>
      </c>
      <c r="G386" s="107"/>
      <c r="H386" s="107" t="s">
        <v>118</v>
      </c>
      <c r="I386" s="20"/>
      <c r="J386" s="20"/>
      <c r="K386" s="20"/>
      <c r="L386" s="21"/>
      <c r="M386" s="22"/>
      <c r="N386" s="35">
        <f t="shared" si="24"/>
      </c>
      <c r="O386" s="24"/>
      <c r="P386" s="24"/>
      <c r="Q386" s="36">
        <f t="shared" si="25"/>
      </c>
      <c r="R386" s="34"/>
      <c r="S386" s="23"/>
      <c r="T386" s="24"/>
      <c r="U386" s="25"/>
      <c r="V386" s="26"/>
      <c r="W386" s="23"/>
      <c r="X386" s="27"/>
      <c r="Y386" s="28"/>
      <c r="Z386" s="29"/>
      <c r="AA386" s="30"/>
      <c r="AB386" s="42"/>
      <c r="AC386" s="21"/>
      <c r="AD386" s="21"/>
      <c r="AE386" s="21"/>
      <c r="AF386" s="21"/>
      <c r="AG386" s="138">
        <f t="shared" si="27"/>
        <v>1</v>
      </c>
    </row>
    <row r="387" spans="1:33" ht="12.75">
      <c r="A387" s="168"/>
      <c r="B387" s="6">
        <f t="shared" si="26"/>
        <v>45657</v>
      </c>
      <c r="C387" s="120"/>
      <c r="D387" s="106" t="s">
        <v>118</v>
      </c>
      <c r="E387" s="107"/>
      <c r="F387" s="107" t="s">
        <v>118</v>
      </c>
      <c r="G387" s="107"/>
      <c r="H387" s="107" t="s">
        <v>118</v>
      </c>
      <c r="I387" s="20"/>
      <c r="J387" s="20"/>
      <c r="K387" s="20"/>
      <c r="L387" s="21"/>
      <c r="M387" s="22"/>
      <c r="N387" s="35">
        <f t="shared" si="24"/>
      </c>
      <c r="O387" s="24"/>
      <c r="P387" s="24"/>
      <c r="Q387" s="36">
        <f t="shared" si="25"/>
      </c>
      <c r="R387" s="34"/>
      <c r="S387" s="23"/>
      <c r="T387" s="24"/>
      <c r="U387" s="25"/>
      <c r="V387" s="26"/>
      <c r="W387" s="23"/>
      <c r="X387" s="27"/>
      <c r="Y387" s="28"/>
      <c r="Z387" s="29"/>
      <c r="AA387" s="30"/>
      <c r="AB387" s="42"/>
      <c r="AC387" s="21"/>
      <c r="AD387" s="21"/>
      <c r="AE387" s="21"/>
      <c r="AF387" s="21"/>
      <c r="AG387" s="138">
        <f t="shared" si="27"/>
        <v>1</v>
      </c>
    </row>
    <row r="388" spans="1:33" ht="12.75">
      <c r="A388" s="168"/>
      <c r="B388" s="6">
        <f t="shared" si="26"/>
        <v>45658</v>
      </c>
      <c r="C388" s="120"/>
      <c r="D388" s="106" t="s">
        <v>118</v>
      </c>
      <c r="E388" s="107"/>
      <c r="F388" s="107" t="s">
        <v>118</v>
      </c>
      <c r="G388" s="107"/>
      <c r="H388" s="107" t="s">
        <v>118</v>
      </c>
      <c r="I388" s="20"/>
      <c r="J388" s="20"/>
      <c r="K388" s="20"/>
      <c r="L388" s="21"/>
      <c r="M388" s="22"/>
      <c r="N388" s="35">
        <f t="shared" si="24"/>
      </c>
      <c r="O388" s="24"/>
      <c r="P388" s="24"/>
      <c r="Q388" s="36">
        <f t="shared" si="25"/>
      </c>
      <c r="R388" s="34"/>
      <c r="S388" s="23"/>
      <c r="T388" s="24"/>
      <c r="U388" s="25"/>
      <c r="V388" s="26"/>
      <c r="W388" s="23"/>
      <c r="X388" s="27"/>
      <c r="Y388" s="28"/>
      <c r="Z388" s="29"/>
      <c r="AA388" s="30"/>
      <c r="AB388" s="42"/>
      <c r="AC388" s="21"/>
      <c r="AD388" s="21"/>
      <c r="AE388" s="21"/>
      <c r="AF388" s="21"/>
      <c r="AG388" s="138">
        <f t="shared" si="27"/>
        <v>1</v>
      </c>
    </row>
    <row r="389" spans="1:33" ht="12.75">
      <c r="A389" s="168"/>
      <c r="B389" s="6">
        <f t="shared" si="26"/>
        <v>45659</v>
      </c>
      <c r="C389" s="120"/>
      <c r="D389" s="106" t="s">
        <v>118</v>
      </c>
      <c r="E389" s="107"/>
      <c r="F389" s="107" t="s">
        <v>118</v>
      </c>
      <c r="G389" s="107"/>
      <c r="H389" s="107" t="s">
        <v>118</v>
      </c>
      <c r="I389" s="20"/>
      <c r="J389" s="20"/>
      <c r="K389" s="20"/>
      <c r="L389" s="21"/>
      <c r="M389" s="22"/>
      <c r="N389" s="35">
        <f>IF(S389+T389+U389+V389&lt;&gt;0,S389+T389+U389+V389,"")</f>
      </c>
      <c r="O389" s="24"/>
      <c r="P389" s="24"/>
      <c r="Q389" s="36">
        <f>IF(R389="Oui",IF(S389+T389+U389+V389&lt;&gt;0,S389+T389+U389+V389,""),"")</f>
      </c>
      <c r="R389" s="34"/>
      <c r="S389" s="23"/>
      <c r="T389" s="24"/>
      <c r="U389" s="25"/>
      <c r="V389" s="26"/>
      <c r="W389" s="23"/>
      <c r="X389" s="27"/>
      <c r="Y389" s="28"/>
      <c r="Z389" s="29"/>
      <c r="AA389" s="30"/>
      <c r="AB389" s="42"/>
      <c r="AC389" s="21"/>
      <c r="AD389" s="21"/>
      <c r="AE389" s="21"/>
      <c r="AF389" s="21"/>
      <c r="AG389" s="138">
        <f t="shared" si="27"/>
        <v>1</v>
      </c>
    </row>
    <row r="390" spans="1:33" ht="12.75">
      <c r="A390" s="168"/>
      <c r="B390" s="6">
        <f t="shared" si="26"/>
        <v>45660</v>
      </c>
      <c r="C390" s="120"/>
      <c r="D390" s="106" t="s">
        <v>118</v>
      </c>
      <c r="E390" s="107"/>
      <c r="F390" s="107" t="s">
        <v>118</v>
      </c>
      <c r="G390" s="107"/>
      <c r="H390" s="107" t="s">
        <v>118</v>
      </c>
      <c r="I390" s="81"/>
      <c r="J390" s="81"/>
      <c r="K390" s="81"/>
      <c r="L390" s="21"/>
      <c r="M390" s="82"/>
      <c r="N390" s="35">
        <f>IF(S390+T390+U390+V390&lt;&gt;0,S390+T390+U390+V390,"")</f>
      </c>
      <c r="O390" s="150"/>
      <c r="P390" s="150"/>
      <c r="Q390" s="36">
        <f>IF(R390="Oui",IF(S390+T390+U390+V390&lt;&gt;0,S390+T390+U390+V390,""),"")</f>
      </c>
      <c r="R390" s="34"/>
      <c r="S390" s="28"/>
      <c r="T390" s="84"/>
      <c r="U390" s="85"/>
      <c r="V390" s="29"/>
      <c r="W390" s="86"/>
      <c r="X390" s="83"/>
      <c r="Y390" s="86"/>
      <c r="Z390" s="87"/>
      <c r="AA390" s="88"/>
      <c r="AB390" s="89"/>
      <c r="AC390" s="21"/>
      <c r="AD390" s="21"/>
      <c r="AE390" s="21"/>
      <c r="AF390" s="21"/>
      <c r="AG390" s="138">
        <f t="shared" si="27"/>
        <v>1</v>
      </c>
    </row>
    <row r="391" spans="1:33" ht="12.75">
      <c r="A391" s="168"/>
      <c r="B391" s="6">
        <f t="shared" si="26"/>
        <v>45661</v>
      </c>
      <c r="C391" s="120" t="s">
        <v>118</v>
      </c>
      <c r="D391" s="106" t="s">
        <v>118</v>
      </c>
      <c r="E391" s="107" t="s">
        <v>118</v>
      </c>
      <c r="F391" s="107" t="s">
        <v>118</v>
      </c>
      <c r="G391" s="107" t="s">
        <v>118</v>
      </c>
      <c r="H391" s="107" t="s">
        <v>118</v>
      </c>
      <c r="I391" s="81"/>
      <c r="J391" s="81"/>
      <c r="K391" s="81"/>
      <c r="L391" s="21"/>
      <c r="M391" s="82"/>
      <c r="N391" s="35">
        <f>IF(S391+T391+U391+V391&lt;&gt;0,S391+T391+U391+V391,"")</f>
      </c>
      <c r="O391" s="150"/>
      <c r="P391" s="150"/>
      <c r="Q391" s="36">
        <f>IF(R391="Oui",IF(S391+T391+U391+V391&lt;&gt;0,S391+T391+U391+V391,""),"")</f>
      </c>
      <c r="R391" s="34"/>
      <c r="S391" s="28"/>
      <c r="T391" s="84"/>
      <c r="U391" s="85"/>
      <c r="V391" s="29"/>
      <c r="W391" s="86"/>
      <c r="X391" s="83"/>
      <c r="Y391" s="86"/>
      <c r="Z391" s="87"/>
      <c r="AA391" s="88"/>
      <c r="AB391" s="89"/>
      <c r="AC391" s="21"/>
      <c r="AD391" s="21"/>
      <c r="AE391" s="21"/>
      <c r="AF391" s="21"/>
      <c r="AG391" s="138">
        <f t="shared" si="27"/>
        <v>1</v>
      </c>
    </row>
    <row r="392" spans="1:33" ht="12.75">
      <c r="A392" s="169"/>
      <c r="B392" s="6">
        <f t="shared" si="26"/>
        <v>45662</v>
      </c>
      <c r="C392" s="120" t="s">
        <v>118</v>
      </c>
      <c r="D392" s="106" t="s">
        <v>118</v>
      </c>
      <c r="E392" s="107" t="s">
        <v>118</v>
      </c>
      <c r="F392" s="107" t="s">
        <v>118</v>
      </c>
      <c r="G392" s="107" t="s">
        <v>118</v>
      </c>
      <c r="H392" s="107" t="s">
        <v>118</v>
      </c>
      <c r="I392" s="81"/>
      <c r="J392" s="81"/>
      <c r="K392" s="81"/>
      <c r="L392" s="21"/>
      <c r="M392" s="82"/>
      <c r="N392" s="35">
        <f>IF(S392+T392+U392+V392&lt;&gt;0,S392+T392+U392+V392,"")</f>
      </c>
      <c r="O392" s="150"/>
      <c r="P392" s="150"/>
      <c r="Q392" s="36">
        <f>IF(R392="Oui",IF(S392+T392+U392+V392&lt;&gt;0,S392+T392+U392+V392,""),"")</f>
      </c>
      <c r="R392" s="34"/>
      <c r="S392" s="28"/>
      <c r="T392" s="84"/>
      <c r="U392" s="85"/>
      <c r="V392" s="29"/>
      <c r="W392" s="86"/>
      <c r="X392" s="83"/>
      <c r="Y392" s="86"/>
      <c r="Z392" s="87"/>
      <c r="AA392" s="88"/>
      <c r="AB392" s="89"/>
      <c r="AC392" s="21"/>
      <c r="AD392" s="21"/>
      <c r="AE392" s="21"/>
      <c r="AF392" s="21"/>
      <c r="AG392" s="138">
        <f t="shared" si="27"/>
        <v>1</v>
      </c>
    </row>
    <row r="393" spans="1:32" ht="12.75">
      <c r="A393" s="91"/>
      <c r="B393" s="91"/>
      <c r="C393" s="130"/>
      <c r="D393" s="91"/>
      <c r="E393" s="130"/>
      <c r="F393" s="110"/>
      <c r="G393" s="130"/>
      <c r="H393" s="92"/>
      <c r="I393" s="93"/>
      <c r="J393" s="93"/>
      <c r="K393" s="93"/>
      <c r="L393" s="93"/>
      <c r="M393" s="91"/>
      <c r="N393" s="91"/>
      <c r="O393" s="91"/>
      <c r="P393" s="91"/>
      <c r="Q393" s="91"/>
      <c r="R393" s="91"/>
      <c r="S393" s="91"/>
      <c r="T393" s="91"/>
      <c r="U393" s="91"/>
      <c r="V393" s="91"/>
      <c r="W393" s="91"/>
      <c r="X393" s="91"/>
      <c r="Y393" s="91"/>
      <c r="Z393" s="91"/>
      <c r="AA393" s="91"/>
      <c r="AB393" s="94"/>
      <c r="AC393" s="91"/>
      <c r="AD393" s="91"/>
      <c r="AE393" s="91"/>
      <c r="AF393" s="91"/>
    </row>
    <row r="394" spans="1:32" ht="12.75">
      <c r="A394" s="91"/>
      <c r="B394" s="91"/>
      <c r="C394" s="130"/>
      <c r="D394" s="91"/>
      <c r="E394" s="130"/>
      <c r="F394" s="110"/>
      <c r="G394" s="130"/>
      <c r="H394" s="92"/>
      <c r="I394" s="93"/>
      <c r="J394" s="93"/>
      <c r="K394" s="93"/>
      <c r="L394" s="93"/>
      <c r="M394" s="91"/>
      <c r="N394" s="91"/>
      <c r="O394" s="91"/>
      <c r="P394" s="91"/>
      <c r="Q394" s="91"/>
      <c r="R394" s="91"/>
      <c r="S394" s="91"/>
      <c r="T394" s="91"/>
      <c r="U394" s="91"/>
      <c r="V394" s="91"/>
      <c r="W394" s="91"/>
      <c r="X394" s="91"/>
      <c r="Y394" s="91"/>
      <c r="Z394" s="91"/>
      <c r="AA394" s="91"/>
      <c r="AB394" s="94"/>
      <c r="AC394" s="91"/>
      <c r="AD394" s="91"/>
      <c r="AE394" s="91"/>
      <c r="AF394" s="91"/>
    </row>
    <row r="395" spans="1:32" ht="12.75">
      <c r="A395" s="91"/>
      <c r="B395" s="91"/>
      <c r="C395" s="130"/>
      <c r="D395" s="91"/>
      <c r="E395" s="130"/>
      <c r="F395" s="110"/>
      <c r="G395" s="130"/>
      <c r="H395" s="92"/>
      <c r="I395" s="93"/>
      <c r="J395" s="93"/>
      <c r="K395" s="93"/>
      <c r="L395" s="93"/>
      <c r="M395" s="91"/>
      <c r="N395" s="91"/>
      <c r="O395" s="91"/>
      <c r="P395" s="91"/>
      <c r="Q395" s="91"/>
      <c r="R395" s="91"/>
      <c r="S395" s="91"/>
      <c r="T395" s="91"/>
      <c r="U395" s="91"/>
      <c r="V395" s="91"/>
      <c r="W395" s="91"/>
      <c r="X395" s="91"/>
      <c r="Y395" s="91"/>
      <c r="Z395" s="91"/>
      <c r="AA395" s="91"/>
      <c r="AB395" s="94"/>
      <c r="AC395" s="91"/>
      <c r="AD395" s="91"/>
      <c r="AE395" s="91"/>
      <c r="AF395" s="91"/>
    </row>
    <row r="396" spans="1:32" ht="12.75">
      <c r="A396" s="91"/>
      <c r="B396" s="91"/>
      <c r="C396" s="130"/>
      <c r="D396" s="91"/>
      <c r="E396" s="130"/>
      <c r="F396" s="110"/>
      <c r="G396" s="130"/>
      <c r="H396" s="92"/>
      <c r="I396" s="93"/>
      <c r="J396" s="93"/>
      <c r="K396" s="93"/>
      <c r="L396" s="93"/>
      <c r="M396" s="91"/>
      <c r="N396" s="91"/>
      <c r="O396" s="91"/>
      <c r="P396" s="91"/>
      <c r="Q396" s="91"/>
      <c r="R396" s="91"/>
      <c r="S396" s="91"/>
      <c r="T396" s="91"/>
      <c r="U396" s="91"/>
      <c r="V396" s="91"/>
      <c r="W396" s="91"/>
      <c r="X396" s="91"/>
      <c r="Y396" s="91"/>
      <c r="Z396" s="91"/>
      <c r="AA396" s="91"/>
      <c r="AB396" s="94"/>
      <c r="AC396" s="91"/>
      <c r="AD396" s="91"/>
      <c r="AE396" s="91"/>
      <c r="AF396" s="91"/>
    </row>
    <row r="397" spans="1:32" ht="12.75">
      <c r="A397" s="91"/>
      <c r="B397" s="91"/>
      <c r="C397" s="130"/>
      <c r="D397" s="91"/>
      <c r="E397" s="130"/>
      <c r="F397" s="110"/>
      <c r="G397" s="130"/>
      <c r="H397" s="92"/>
      <c r="I397" s="93"/>
      <c r="J397" s="93"/>
      <c r="K397" s="93"/>
      <c r="L397" s="93"/>
      <c r="M397" s="91"/>
      <c r="N397" s="91"/>
      <c r="O397" s="91"/>
      <c r="P397" s="91"/>
      <c r="Q397" s="91"/>
      <c r="R397" s="91"/>
      <c r="S397" s="91"/>
      <c r="T397" s="91"/>
      <c r="U397" s="91"/>
      <c r="V397" s="91"/>
      <c r="W397" s="91"/>
      <c r="X397" s="91"/>
      <c r="Y397" s="91"/>
      <c r="Z397" s="91"/>
      <c r="AA397" s="91"/>
      <c r="AB397" s="94"/>
      <c r="AC397" s="91"/>
      <c r="AD397" s="91"/>
      <c r="AE397" s="91"/>
      <c r="AF397" s="91"/>
    </row>
    <row r="398" spans="1:32" ht="12.75">
      <c r="A398" s="91"/>
      <c r="B398" s="91"/>
      <c r="C398" s="130"/>
      <c r="D398" s="91"/>
      <c r="E398" s="130"/>
      <c r="F398" s="110"/>
      <c r="G398" s="130"/>
      <c r="H398" s="92"/>
      <c r="I398" s="93"/>
      <c r="J398" s="93"/>
      <c r="K398" s="93"/>
      <c r="L398" s="93"/>
      <c r="M398" s="91"/>
      <c r="N398" s="91"/>
      <c r="O398" s="91"/>
      <c r="P398" s="91"/>
      <c r="Q398" s="91"/>
      <c r="R398" s="91"/>
      <c r="S398" s="91"/>
      <c r="T398" s="91"/>
      <c r="U398" s="91"/>
      <c r="V398" s="91"/>
      <c r="W398" s="91"/>
      <c r="X398" s="91"/>
      <c r="Y398" s="91"/>
      <c r="Z398" s="91"/>
      <c r="AA398" s="91"/>
      <c r="AB398" s="94"/>
      <c r="AC398" s="91"/>
      <c r="AD398" s="91"/>
      <c r="AE398" s="91"/>
      <c r="AF398" s="91"/>
    </row>
    <row r="399" spans="1:32" ht="12.75">
      <c r="A399" s="91"/>
      <c r="B399" s="91"/>
      <c r="C399" s="130"/>
      <c r="D399" s="91"/>
      <c r="E399" s="130"/>
      <c r="F399" s="110"/>
      <c r="G399" s="130"/>
      <c r="H399" s="92"/>
      <c r="I399" s="93"/>
      <c r="J399" s="93"/>
      <c r="K399" s="93"/>
      <c r="L399" s="93"/>
      <c r="M399" s="91"/>
      <c r="N399" s="91"/>
      <c r="O399" s="91"/>
      <c r="P399" s="91"/>
      <c r="Q399" s="91"/>
      <c r="R399" s="91"/>
      <c r="S399" s="91"/>
      <c r="T399" s="91"/>
      <c r="U399" s="91"/>
      <c r="V399" s="91"/>
      <c r="W399" s="91"/>
      <c r="X399" s="91"/>
      <c r="Y399" s="91"/>
      <c r="Z399" s="91"/>
      <c r="AA399" s="91"/>
      <c r="AB399" s="94"/>
      <c r="AC399" s="91"/>
      <c r="AD399" s="91"/>
      <c r="AE399" s="91"/>
      <c r="AF399" s="91"/>
    </row>
    <row r="400" spans="1:32" ht="12.75">
      <c r="A400" s="91"/>
      <c r="B400" s="91"/>
      <c r="C400" s="130"/>
      <c r="D400" s="91"/>
      <c r="E400" s="130"/>
      <c r="F400" s="110"/>
      <c r="G400" s="130"/>
      <c r="H400" s="92"/>
      <c r="I400" s="93"/>
      <c r="J400" s="93"/>
      <c r="K400" s="93"/>
      <c r="L400" s="93"/>
      <c r="M400" s="91"/>
      <c r="N400" s="91"/>
      <c r="O400" s="91"/>
      <c r="P400" s="91"/>
      <c r="Q400" s="91"/>
      <c r="R400" s="91"/>
      <c r="S400" s="91"/>
      <c r="T400" s="91"/>
      <c r="U400" s="91"/>
      <c r="V400" s="91"/>
      <c r="W400" s="91"/>
      <c r="X400" s="91"/>
      <c r="Y400" s="91"/>
      <c r="Z400" s="91"/>
      <c r="AA400" s="91"/>
      <c r="AB400" s="94"/>
      <c r="AC400" s="91"/>
      <c r="AD400" s="91"/>
      <c r="AE400" s="91"/>
      <c r="AF400" s="91"/>
    </row>
    <row r="401" spans="1:32" ht="12.75">
      <c r="A401" s="91"/>
      <c r="B401" s="91"/>
      <c r="C401" s="130"/>
      <c r="D401" s="91"/>
      <c r="E401" s="130"/>
      <c r="F401" s="110"/>
      <c r="G401" s="130"/>
      <c r="H401" s="92"/>
      <c r="I401" s="93"/>
      <c r="J401" s="93"/>
      <c r="K401" s="93"/>
      <c r="L401" s="93"/>
      <c r="M401" s="91"/>
      <c r="N401" s="91"/>
      <c r="O401" s="91"/>
      <c r="P401" s="91"/>
      <c r="Q401" s="91"/>
      <c r="R401" s="91"/>
      <c r="S401" s="91"/>
      <c r="T401" s="91"/>
      <c r="U401" s="91"/>
      <c r="V401" s="91"/>
      <c r="W401" s="91"/>
      <c r="X401" s="91"/>
      <c r="Y401" s="91"/>
      <c r="Z401" s="91"/>
      <c r="AA401" s="91"/>
      <c r="AB401" s="94"/>
      <c r="AC401" s="91"/>
      <c r="AD401" s="91"/>
      <c r="AE401" s="91"/>
      <c r="AF401" s="91"/>
    </row>
    <row r="402" spans="1:32" ht="12.75">
      <c r="A402" s="91"/>
      <c r="B402" s="91"/>
      <c r="C402" s="130"/>
      <c r="D402" s="91"/>
      <c r="E402" s="130"/>
      <c r="F402" s="110"/>
      <c r="G402" s="130"/>
      <c r="H402" s="92"/>
      <c r="I402" s="93"/>
      <c r="J402" s="93"/>
      <c r="K402" s="93"/>
      <c r="L402" s="93"/>
      <c r="M402" s="91"/>
      <c r="N402" s="91"/>
      <c r="O402" s="91"/>
      <c r="P402" s="91"/>
      <c r="Q402" s="91"/>
      <c r="R402" s="91"/>
      <c r="S402" s="91"/>
      <c r="T402" s="91"/>
      <c r="U402" s="91"/>
      <c r="V402" s="91"/>
      <c r="W402" s="91"/>
      <c r="X402" s="91"/>
      <c r="Y402" s="91"/>
      <c r="Z402" s="91"/>
      <c r="AA402" s="91"/>
      <c r="AB402" s="94"/>
      <c r="AC402" s="91"/>
      <c r="AD402" s="91"/>
      <c r="AE402" s="91"/>
      <c r="AF402" s="91"/>
    </row>
    <row r="403" spans="1:32" ht="12.75">
      <c r="A403" s="91"/>
      <c r="B403" s="91"/>
      <c r="C403" s="130"/>
      <c r="D403" s="91"/>
      <c r="E403" s="130"/>
      <c r="F403" s="110"/>
      <c r="G403" s="130"/>
      <c r="H403" s="92"/>
      <c r="I403" s="93"/>
      <c r="J403" s="93"/>
      <c r="K403" s="93"/>
      <c r="L403" s="93"/>
      <c r="M403" s="91"/>
      <c r="N403" s="91"/>
      <c r="O403" s="91"/>
      <c r="P403" s="91"/>
      <c r="Q403" s="91"/>
      <c r="R403" s="91"/>
      <c r="S403" s="91"/>
      <c r="T403" s="91"/>
      <c r="U403" s="91"/>
      <c r="V403" s="91"/>
      <c r="W403" s="91"/>
      <c r="X403" s="91"/>
      <c r="Y403" s="91"/>
      <c r="Z403" s="91"/>
      <c r="AA403" s="91"/>
      <c r="AB403" s="94"/>
      <c r="AC403" s="91"/>
      <c r="AD403" s="91"/>
      <c r="AE403" s="91"/>
      <c r="AF403" s="91"/>
    </row>
    <row r="404" spans="1:32" ht="12.75">
      <c r="A404" s="91"/>
      <c r="B404" s="91"/>
      <c r="C404" s="130"/>
      <c r="D404" s="91"/>
      <c r="E404" s="130"/>
      <c r="F404" s="110"/>
      <c r="G404" s="130"/>
      <c r="H404" s="92"/>
      <c r="I404" s="93"/>
      <c r="J404" s="93"/>
      <c r="K404" s="93"/>
      <c r="L404" s="93"/>
      <c r="M404" s="91"/>
      <c r="N404" s="91"/>
      <c r="O404" s="91"/>
      <c r="P404" s="91"/>
      <c r="Q404" s="91"/>
      <c r="R404" s="91"/>
      <c r="S404" s="91"/>
      <c r="T404" s="91"/>
      <c r="U404" s="91"/>
      <c r="V404" s="91"/>
      <c r="W404" s="91"/>
      <c r="X404" s="91"/>
      <c r="Y404" s="91"/>
      <c r="Z404" s="91"/>
      <c r="AA404" s="91"/>
      <c r="AB404" s="94"/>
      <c r="AC404" s="91"/>
      <c r="AD404" s="91"/>
      <c r="AE404" s="91"/>
      <c r="AF404" s="91"/>
    </row>
    <row r="405" spans="1:32" ht="12.75">
      <c r="A405" s="91"/>
      <c r="B405" s="91"/>
      <c r="C405" s="130"/>
      <c r="D405" s="91"/>
      <c r="E405" s="130"/>
      <c r="F405" s="110"/>
      <c r="G405" s="130"/>
      <c r="H405" s="92"/>
      <c r="I405" s="93"/>
      <c r="J405" s="93"/>
      <c r="K405" s="93"/>
      <c r="L405" s="93"/>
      <c r="M405" s="91"/>
      <c r="N405" s="91"/>
      <c r="O405" s="91"/>
      <c r="P405" s="91"/>
      <c r="Q405" s="91"/>
      <c r="R405" s="91"/>
      <c r="S405" s="91"/>
      <c r="T405" s="91"/>
      <c r="U405" s="91"/>
      <c r="V405" s="91"/>
      <c r="W405" s="91"/>
      <c r="X405" s="91"/>
      <c r="Y405" s="91"/>
      <c r="Z405" s="91"/>
      <c r="AA405" s="91"/>
      <c r="AB405" s="94"/>
      <c r="AC405" s="91"/>
      <c r="AD405" s="91"/>
      <c r="AE405" s="91"/>
      <c r="AF405" s="91"/>
    </row>
    <row r="406" spans="1:32" ht="12.75">
      <c r="A406" s="91"/>
      <c r="B406" s="91"/>
      <c r="C406" s="130"/>
      <c r="D406" s="91"/>
      <c r="E406" s="130"/>
      <c r="F406" s="110"/>
      <c r="G406" s="130"/>
      <c r="H406" s="92"/>
      <c r="I406" s="93"/>
      <c r="J406" s="93"/>
      <c r="K406" s="93"/>
      <c r="L406" s="93"/>
      <c r="M406" s="91"/>
      <c r="N406" s="91"/>
      <c r="O406" s="91"/>
      <c r="P406" s="91"/>
      <c r="Q406" s="91"/>
      <c r="R406" s="91"/>
      <c r="S406" s="91"/>
      <c r="T406" s="91"/>
      <c r="U406" s="91"/>
      <c r="V406" s="91"/>
      <c r="W406" s="91"/>
      <c r="X406" s="91"/>
      <c r="Y406" s="91"/>
      <c r="Z406" s="91"/>
      <c r="AA406" s="91"/>
      <c r="AB406" s="94"/>
      <c r="AC406" s="91"/>
      <c r="AD406" s="91"/>
      <c r="AE406" s="91"/>
      <c r="AF406" s="91"/>
    </row>
    <row r="407" spans="1:32" ht="12.75">
      <c r="A407" s="91"/>
      <c r="B407" s="91"/>
      <c r="C407" s="130"/>
      <c r="D407" s="91"/>
      <c r="E407" s="130"/>
      <c r="F407" s="110"/>
      <c r="G407" s="130"/>
      <c r="H407" s="92"/>
      <c r="I407" s="93"/>
      <c r="J407" s="93"/>
      <c r="K407" s="93"/>
      <c r="L407" s="93"/>
      <c r="M407" s="91"/>
      <c r="N407" s="91"/>
      <c r="O407" s="91"/>
      <c r="P407" s="91"/>
      <c r="Q407" s="91"/>
      <c r="R407" s="91"/>
      <c r="S407" s="91"/>
      <c r="T407" s="91"/>
      <c r="U407" s="91"/>
      <c r="V407" s="91"/>
      <c r="W407" s="91"/>
      <c r="X407" s="91"/>
      <c r="Y407" s="91"/>
      <c r="Z407" s="91"/>
      <c r="AA407" s="91"/>
      <c r="AB407" s="94"/>
      <c r="AC407" s="91"/>
      <c r="AD407" s="91"/>
      <c r="AE407" s="91"/>
      <c r="AF407" s="91"/>
    </row>
    <row r="408" spans="1:32" ht="12.75">
      <c r="A408" s="91"/>
      <c r="B408" s="91"/>
      <c r="C408" s="130"/>
      <c r="D408" s="91"/>
      <c r="E408" s="130"/>
      <c r="F408" s="110"/>
      <c r="G408" s="130"/>
      <c r="H408" s="92"/>
      <c r="I408" s="93"/>
      <c r="J408" s="93"/>
      <c r="K408" s="93"/>
      <c r="L408" s="93"/>
      <c r="M408" s="91"/>
      <c r="N408" s="91"/>
      <c r="O408" s="91"/>
      <c r="P408" s="91"/>
      <c r="Q408" s="91"/>
      <c r="R408" s="91"/>
      <c r="S408" s="91"/>
      <c r="T408" s="91"/>
      <c r="U408" s="91"/>
      <c r="V408" s="91"/>
      <c r="W408" s="91"/>
      <c r="X408" s="91"/>
      <c r="Y408" s="91"/>
      <c r="Z408" s="91"/>
      <c r="AA408" s="91"/>
      <c r="AB408" s="94"/>
      <c r="AC408" s="91"/>
      <c r="AD408" s="91"/>
      <c r="AE408" s="91"/>
      <c r="AF408" s="91"/>
    </row>
    <row r="409" spans="1:32" ht="12.75">
      <c r="A409" s="91"/>
      <c r="B409" s="91"/>
      <c r="C409" s="130"/>
      <c r="D409" s="91"/>
      <c r="E409" s="130"/>
      <c r="F409" s="110"/>
      <c r="G409" s="130"/>
      <c r="H409" s="92"/>
      <c r="I409" s="93"/>
      <c r="J409" s="93"/>
      <c r="K409" s="93"/>
      <c r="L409" s="93"/>
      <c r="M409" s="91"/>
      <c r="N409" s="91"/>
      <c r="O409" s="91"/>
      <c r="P409" s="91"/>
      <c r="Q409" s="91"/>
      <c r="R409" s="91"/>
      <c r="S409" s="91"/>
      <c r="T409" s="91"/>
      <c r="U409" s="91"/>
      <c r="V409" s="91"/>
      <c r="W409" s="91"/>
      <c r="X409" s="91"/>
      <c r="Y409" s="91"/>
      <c r="Z409" s="91"/>
      <c r="AA409" s="91"/>
      <c r="AB409" s="94"/>
      <c r="AC409" s="91"/>
      <c r="AD409" s="91"/>
      <c r="AE409" s="91"/>
      <c r="AF409" s="91"/>
    </row>
    <row r="410" spans="1:32" ht="12.75">
      <c r="A410" s="91"/>
      <c r="B410" s="91"/>
      <c r="C410" s="130"/>
      <c r="D410" s="91"/>
      <c r="E410" s="130"/>
      <c r="F410" s="110"/>
      <c r="G410" s="130"/>
      <c r="H410" s="92"/>
      <c r="I410" s="93"/>
      <c r="J410" s="93"/>
      <c r="K410" s="93"/>
      <c r="L410" s="93"/>
      <c r="M410" s="91"/>
      <c r="N410" s="91"/>
      <c r="O410" s="91"/>
      <c r="P410" s="91"/>
      <c r="Q410" s="91"/>
      <c r="R410" s="91"/>
      <c r="S410" s="91"/>
      <c r="T410" s="91"/>
      <c r="U410" s="91"/>
      <c r="V410" s="91"/>
      <c r="W410" s="91"/>
      <c r="X410" s="91"/>
      <c r="Y410" s="91"/>
      <c r="Z410" s="91"/>
      <c r="AA410" s="91"/>
      <c r="AB410" s="94"/>
      <c r="AC410" s="91"/>
      <c r="AD410" s="91"/>
      <c r="AE410" s="91"/>
      <c r="AF410" s="91"/>
    </row>
    <row r="411" spans="1:32" ht="12.75">
      <c r="A411" s="91"/>
      <c r="B411" s="91"/>
      <c r="C411" s="130"/>
      <c r="D411" s="91"/>
      <c r="E411" s="130"/>
      <c r="F411" s="110"/>
      <c r="G411" s="130"/>
      <c r="H411" s="92"/>
      <c r="I411" s="93"/>
      <c r="J411" s="93"/>
      <c r="K411" s="93"/>
      <c r="L411" s="93"/>
      <c r="M411" s="91"/>
      <c r="N411" s="91"/>
      <c r="O411" s="91"/>
      <c r="P411" s="91"/>
      <c r="Q411" s="91"/>
      <c r="R411" s="91"/>
      <c r="S411" s="91"/>
      <c r="T411" s="91"/>
      <c r="U411" s="91"/>
      <c r="V411" s="91"/>
      <c r="W411" s="91"/>
      <c r="X411" s="91"/>
      <c r="Y411" s="91"/>
      <c r="Z411" s="91"/>
      <c r="AA411" s="91"/>
      <c r="AB411" s="94"/>
      <c r="AC411" s="91"/>
      <c r="AD411" s="91"/>
      <c r="AE411" s="91"/>
      <c r="AF411" s="91"/>
    </row>
    <row r="412" spans="1:32" ht="12.75">
      <c r="A412" s="91"/>
      <c r="B412" s="91"/>
      <c r="C412" s="130"/>
      <c r="D412" s="91"/>
      <c r="E412" s="130"/>
      <c r="F412" s="110"/>
      <c r="G412" s="130"/>
      <c r="H412" s="92"/>
      <c r="I412" s="93"/>
      <c r="J412" s="93"/>
      <c r="K412" s="93"/>
      <c r="L412" s="93"/>
      <c r="M412" s="91"/>
      <c r="N412" s="91"/>
      <c r="O412" s="91"/>
      <c r="P412" s="91"/>
      <c r="Q412" s="91"/>
      <c r="R412" s="91"/>
      <c r="S412" s="91"/>
      <c r="T412" s="91"/>
      <c r="U412" s="91"/>
      <c r="V412" s="91"/>
      <c r="W412" s="91"/>
      <c r="X412" s="91"/>
      <c r="Y412" s="91"/>
      <c r="Z412" s="91"/>
      <c r="AA412" s="91"/>
      <c r="AB412" s="94"/>
      <c r="AC412" s="91"/>
      <c r="AD412" s="91"/>
      <c r="AE412" s="91"/>
      <c r="AF412" s="91"/>
    </row>
    <row r="413" spans="1:32" ht="12.75">
      <c r="A413" s="91"/>
      <c r="B413" s="91"/>
      <c r="C413" s="130"/>
      <c r="D413" s="91"/>
      <c r="E413" s="130"/>
      <c r="F413" s="110"/>
      <c r="G413" s="130"/>
      <c r="H413" s="92"/>
      <c r="I413" s="93"/>
      <c r="J413" s="93"/>
      <c r="K413" s="93"/>
      <c r="L413" s="93"/>
      <c r="M413" s="91"/>
      <c r="N413" s="91"/>
      <c r="O413" s="91"/>
      <c r="P413" s="91"/>
      <c r="Q413" s="91"/>
      <c r="R413" s="91"/>
      <c r="S413" s="91"/>
      <c r="T413" s="91"/>
      <c r="U413" s="91"/>
      <c r="V413" s="91"/>
      <c r="W413" s="91"/>
      <c r="X413" s="91"/>
      <c r="Y413" s="91"/>
      <c r="Z413" s="91"/>
      <c r="AA413" s="91"/>
      <c r="AB413" s="94"/>
      <c r="AC413" s="91"/>
      <c r="AD413" s="91"/>
      <c r="AE413" s="91"/>
      <c r="AF413" s="91"/>
    </row>
    <row r="414" spans="1:32" ht="12.75">
      <c r="A414" s="91"/>
      <c r="B414" s="91"/>
      <c r="C414" s="130"/>
      <c r="D414" s="91"/>
      <c r="E414" s="130"/>
      <c r="F414" s="110"/>
      <c r="G414" s="130"/>
      <c r="H414" s="92"/>
      <c r="I414" s="93"/>
      <c r="J414" s="93"/>
      <c r="K414" s="93"/>
      <c r="L414" s="93"/>
      <c r="M414" s="91"/>
      <c r="N414" s="91"/>
      <c r="O414" s="91"/>
      <c r="P414" s="91"/>
      <c r="Q414" s="91"/>
      <c r="R414" s="91"/>
      <c r="S414" s="91"/>
      <c r="T414" s="91"/>
      <c r="U414" s="91"/>
      <c r="V414" s="91"/>
      <c r="W414" s="91"/>
      <c r="X414" s="91"/>
      <c r="Y414" s="91"/>
      <c r="Z414" s="91"/>
      <c r="AA414" s="91"/>
      <c r="AB414" s="94"/>
      <c r="AC414" s="91"/>
      <c r="AD414" s="91"/>
      <c r="AE414" s="91"/>
      <c r="AF414" s="91"/>
    </row>
    <row r="415" spans="1:32" ht="12.75">
      <c r="A415" s="91"/>
      <c r="B415" s="91"/>
      <c r="C415" s="130"/>
      <c r="D415" s="91"/>
      <c r="E415" s="130"/>
      <c r="F415" s="110"/>
      <c r="G415" s="130"/>
      <c r="H415" s="92"/>
      <c r="I415" s="93"/>
      <c r="J415" s="93"/>
      <c r="K415" s="93"/>
      <c r="L415" s="93"/>
      <c r="M415" s="91"/>
      <c r="N415" s="91"/>
      <c r="O415" s="91"/>
      <c r="P415" s="91"/>
      <c r="Q415" s="91"/>
      <c r="R415" s="91"/>
      <c r="S415" s="91"/>
      <c r="T415" s="91"/>
      <c r="U415" s="91"/>
      <c r="V415" s="91"/>
      <c r="W415" s="91"/>
      <c r="X415" s="91"/>
      <c r="Y415" s="91"/>
      <c r="Z415" s="91"/>
      <c r="AA415" s="91"/>
      <c r="AB415" s="94"/>
      <c r="AC415" s="91"/>
      <c r="AD415" s="91"/>
      <c r="AE415" s="91"/>
      <c r="AF415" s="91"/>
    </row>
    <row r="416" spans="1:32" ht="12.75">
      <c r="A416" s="91"/>
      <c r="B416" s="91"/>
      <c r="C416" s="130"/>
      <c r="D416" s="91"/>
      <c r="E416" s="130"/>
      <c r="F416" s="110"/>
      <c r="G416" s="130"/>
      <c r="H416" s="92"/>
      <c r="I416" s="93"/>
      <c r="J416" s="93"/>
      <c r="K416" s="93"/>
      <c r="L416" s="93"/>
      <c r="M416" s="91"/>
      <c r="N416" s="91"/>
      <c r="O416" s="91"/>
      <c r="P416" s="91"/>
      <c r="Q416" s="91"/>
      <c r="R416" s="91"/>
      <c r="S416" s="91"/>
      <c r="T416" s="91"/>
      <c r="U416" s="91"/>
      <c r="V416" s="91"/>
      <c r="W416" s="91"/>
      <c r="X416" s="91"/>
      <c r="Y416" s="91"/>
      <c r="Z416" s="91"/>
      <c r="AA416" s="91"/>
      <c r="AB416" s="94"/>
      <c r="AC416" s="91"/>
      <c r="AD416" s="91"/>
      <c r="AE416" s="91"/>
      <c r="AF416" s="91"/>
    </row>
    <row r="417" spans="1:32" ht="12.75">
      <c r="A417" s="91"/>
      <c r="B417" s="91"/>
      <c r="C417" s="130"/>
      <c r="D417" s="91"/>
      <c r="E417" s="130"/>
      <c r="F417" s="110"/>
      <c r="G417" s="130"/>
      <c r="H417" s="92"/>
      <c r="I417" s="93"/>
      <c r="J417" s="93"/>
      <c r="K417" s="93"/>
      <c r="L417" s="93"/>
      <c r="M417" s="91"/>
      <c r="N417" s="91"/>
      <c r="O417" s="91"/>
      <c r="P417" s="91"/>
      <c r="Q417" s="91"/>
      <c r="R417" s="91"/>
      <c r="S417" s="91"/>
      <c r="T417" s="91"/>
      <c r="U417" s="91"/>
      <c r="V417" s="91"/>
      <c r="W417" s="91"/>
      <c r="X417" s="91"/>
      <c r="Y417" s="91"/>
      <c r="Z417" s="91"/>
      <c r="AA417" s="91"/>
      <c r="AB417" s="94"/>
      <c r="AC417" s="91"/>
      <c r="AD417" s="91"/>
      <c r="AE417" s="91"/>
      <c r="AF417" s="91"/>
    </row>
    <row r="418" spans="1:32" ht="12.75">
      <c r="A418" s="91"/>
      <c r="B418" s="91"/>
      <c r="C418" s="130"/>
      <c r="D418" s="91"/>
      <c r="E418" s="130"/>
      <c r="F418" s="110"/>
      <c r="G418" s="130"/>
      <c r="H418" s="92"/>
      <c r="I418" s="93"/>
      <c r="J418" s="93"/>
      <c r="K418" s="93"/>
      <c r="L418" s="93"/>
      <c r="M418" s="91"/>
      <c r="N418" s="91"/>
      <c r="O418" s="91"/>
      <c r="P418" s="91"/>
      <c r="Q418" s="91"/>
      <c r="R418" s="91"/>
      <c r="S418" s="91"/>
      <c r="T418" s="91"/>
      <c r="U418" s="91"/>
      <c r="V418" s="91"/>
      <c r="W418" s="91"/>
      <c r="X418" s="91"/>
      <c r="Y418" s="91"/>
      <c r="Z418" s="91"/>
      <c r="AA418" s="91"/>
      <c r="AB418" s="94"/>
      <c r="AC418" s="91"/>
      <c r="AD418" s="91"/>
      <c r="AE418" s="91"/>
      <c r="AF418" s="91"/>
    </row>
    <row r="419" spans="1:32" ht="12.75">
      <c r="A419" s="91"/>
      <c r="B419" s="91"/>
      <c r="C419" s="131"/>
      <c r="D419" s="91"/>
      <c r="E419" s="131"/>
      <c r="F419" s="111"/>
      <c r="G419" s="131"/>
      <c r="H419" s="95"/>
      <c r="I419" s="93"/>
      <c r="J419" s="93"/>
      <c r="K419" s="93"/>
      <c r="L419" s="93"/>
      <c r="M419" s="91"/>
      <c r="N419" s="91"/>
      <c r="O419" s="91"/>
      <c r="P419" s="91"/>
      <c r="Q419" s="91"/>
      <c r="R419" s="91"/>
      <c r="S419" s="91"/>
      <c r="T419" s="91"/>
      <c r="U419" s="91"/>
      <c r="V419" s="91"/>
      <c r="W419" s="91"/>
      <c r="X419" s="91"/>
      <c r="Y419" s="91"/>
      <c r="Z419" s="91"/>
      <c r="AA419" s="91"/>
      <c r="AB419" s="94"/>
      <c r="AC419" s="91"/>
      <c r="AD419" s="91"/>
      <c r="AE419" s="91"/>
      <c r="AF419" s="91"/>
    </row>
    <row r="420" spans="1:32" ht="12.75">
      <c r="A420" s="91"/>
      <c r="B420" s="91"/>
      <c r="C420" s="131"/>
      <c r="D420" s="91"/>
      <c r="E420" s="131"/>
      <c r="F420" s="111"/>
      <c r="G420" s="131"/>
      <c r="H420" s="95"/>
      <c r="I420" s="93"/>
      <c r="J420" s="93"/>
      <c r="K420" s="93"/>
      <c r="L420" s="93"/>
      <c r="M420" s="91"/>
      <c r="N420" s="91"/>
      <c r="O420" s="91"/>
      <c r="P420" s="91"/>
      <c r="Q420" s="91"/>
      <c r="R420" s="91"/>
      <c r="S420" s="91"/>
      <c r="T420" s="91"/>
      <c r="U420" s="91"/>
      <c r="V420" s="91"/>
      <c r="W420" s="91"/>
      <c r="X420" s="91"/>
      <c r="Y420" s="91"/>
      <c r="Z420" s="91"/>
      <c r="AA420" s="91"/>
      <c r="AB420" s="94"/>
      <c r="AC420" s="91"/>
      <c r="AD420" s="91"/>
      <c r="AE420" s="91"/>
      <c r="AF420" s="91"/>
    </row>
    <row r="421" spans="1:32" ht="12.75">
      <c r="A421" s="91"/>
      <c r="B421" s="91"/>
      <c r="C421" s="131"/>
      <c r="D421" s="91"/>
      <c r="E421" s="131"/>
      <c r="F421" s="111"/>
      <c r="G421" s="131"/>
      <c r="H421" s="95"/>
      <c r="I421" s="93"/>
      <c r="J421" s="93"/>
      <c r="K421" s="93"/>
      <c r="L421" s="93"/>
      <c r="M421" s="91"/>
      <c r="N421" s="91"/>
      <c r="O421" s="91"/>
      <c r="P421" s="91"/>
      <c r="Q421" s="91"/>
      <c r="R421" s="91"/>
      <c r="S421" s="91"/>
      <c r="T421" s="91"/>
      <c r="U421" s="91"/>
      <c r="V421" s="91"/>
      <c r="W421" s="91"/>
      <c r="X421" s="91"/>
      <c r="Y421" s="91"/>
      <c r="Z421" s="91"/>
      <c r="AA421" s="91"/>
      <c r="AB421" s="94"/>
      <c r="AC421" s="91"/>
      <c r="AD421" s="91"/>
      <c r="AE421" s="91"/>
      <c r="AF421" s="91"/>
    </row>
    <row r="422" spans="1:32" ht="12.75">
      <c r="A422" s="91"/>
      <c r="B422" s="91"/>
      <c r="C422" s="131"/>
      <c r="D422" s="91"/>
      <c r="E422" s="131"/>
      <c r="F422" s="111"/>
      <c r="G422" s="131"/>
      <c r="H422" s="95"/>
      <c r="I422" s="93"/>
      <c r="J422" s="93"/>
      <c r="K422" s="93"/>
      <c r="L422" s="93"/>
      <c r="M422" s="91"/>
      <c r="N422" s="91"/>
      <c r="O422" s="91"/>
      <c r="P422" s="91"/>
      <c r="Q422" s="91"/>
      <c r="R422" s="91"/>
      <c r="S422" s="91"/>
      <c r="T422" s="91"/>
      <c r="U422" s="91"/>
      <c r="V422" s="91"/>
      <c r="W422" s="91"/>
      <c r="X422" s="91"/>
      <c r="Y422" s="91"/>
      <c r="Z422" s="91"/>
      <c r="AA422" s="91"/>
      <c r="AB422" s="94"/>
      <c r="AC422" s="91"/>
      <c r="AD422" s="91"/>
      <c r="AE422" s="91"/>
      <c r="AF422" s="91"/>
    </row>
    <row r="423" spans="1:32" ht="12.75">
      <c r="A423" s="91"/>
      <c r="B423" s="91"/>
      <c r="C423" s="131"/>
      <c r="D423" s="91"/>
      <c r="E423" s="131"/>
      <c r="F423" s="111"/>
      <c r="G423" s="131"/>
      <c r="H423" s="95"/>
      <c r="I423" s="93"/>
      <c r="J423" s="93"/>
      <c r="K423" s="93"/>
      <c r="L423" s="93"/>
      <c r="M423" s="91"/>
      <c r="N423" s="91"/>
      <c r="O423" s="91"/>
      <c r="P423" s="91"/>
      <c r="Q423" s="91"/>
      <c r="R423" s="91"/>
      <c r="S423" s="91"/>
      <c r="T423" s="91"/>
      <c r="U423" s="91"/>
      <c r="V423" s="91"/>
      <c r="W423" s="91"/>
      <c r="X423" s="91"/>
      <c r="Y423" s="91"/>
      <c r="Z423" s="91"/>
      <c r="AA423" s="91"/>
      <c r="AB423" s="94"/>
      <c r="AC423" s="91"/>
      <c r="AD423" s="91"/>
      <c r="AE423" s="91"/>
      <c r="AF423" s="91"/>
    </row>
    <row r="424" spans="1:32" ht="12.75">
      <c r="A424" s="91"/>
      <c r="B424" s="91"/>
      <c r="C424" s="131"/>
      <c r="D424" s="91"/>
      <c r="E424" s="131"/>
      <c r="F424" s="111"/>
      <c r="G424" s="131"/>
      <c r="H424" s="95"/>
      <c r="I424" s="93"/>
      <c r="J424" s="93"/>
      <c r="K424" s="93"/>
      <c r="L424" s="93"/>
      <c r="M424" s="91"/>
      <c r="N424" s="91"/>
      <c r="O424" s="91"/>
      <c r="P424" s="91"/>
      <c r="Q424" s="91"/>
      <c r="R424" s="91"/>
      <c r="S424" s="91"/>
      <c r="T424" s="91"/>
      <c r="U424" s="91"/>
      <c r="V424" s="91"/>
      <c r="W424" s="91"/>
      <c r="X424" s="91"/>
      <c r="Y424" s="91"/>
      <c r="Z424" s="91"/>
      <c r="AA424" s="91"/>
      <c r="AB424" s="94"/>
      <c r="AC424" s="91"/>
      <c r="AD424" s="91"/>
      <c r="AE424" s="91"/>
      <c r="AF424" s="91"/>
    </row>
    <row r="425" spans="1:32" ht="12.75">
      <c r="A425" s="91"/>
      <c r="B425" s="91"/>
      <c r="C425" s="131"/>
      <c r="D425" s="91"/>
      <c r="E425" s="131"/>
      <c r="F425" s="111"/>
      <c r="G425" s="131"/>
      <c r="H425" s="95"/>
      <c r="I425" s="93"/>
      <c r="J425" s="93"/>
      <c r="K425" s="93"/>
      <c r="L425" s="93"/>
      <c r="M425" s="91"/>
      <c r="N425" s="91"/>
      <c r="O425" s="91"/>
      <c r="P425" s="91"/>
      <c r="Q425" s="91"/>
      <c r="R425" s="91"/>
      <c r="S425" s="91"/>
      <c r="T425" s="91"/>
      <c r="U425" s="91"/>
      <c r="V425" s="91"/>
      <c r="W425" s="91"/>
      <c r="X425" s="91"/>
      <c r="Y425" s="91"/>
      <c r="Z425" s="91"/>
      <c r="AA425" s="91"/>
      <c r="AB425" s="94"/>
      <c r="AC425" s="91"/>
      <c r="AD425" s="91"/>
      <c r="AE425" s="91"/>
      <c r="AF425" s="91"/>
    </row>
    <row r="426" spans="1:32" ht="12.75">
      <c r="A426" s="91"/>
      <c r="B426" s="91"/>
      <c r="C426" s="131"/>
      <c r="D426" s="91"/>
      <c r="E426" s="131"/>
      <c r="F426" s="111"/>
      <c r="G426" s="131"/>
      <c r="H426" s="95"/>
      <c r="I426" s="93"/>
      <c r="J426" s="93"/>
      <c r="K426" s="93"/>
      <c r="L426" s="93"/>
      <c r="M426" s="91"/>
      <c r="N426" s="91"/>
      <c r="O426" s="91"/>
      <c r="P426" s="91"/>
      <c r="Q426" s="91"/>
      <c r="R426" s="91"/>
      <c r="S426" s="91"/>
      <c r="T426" s="91"/>
      <c r="U426" s="91"/>
      <c r="V426" s="91"/>
      <c r="W426" s="91"/>
      <c r="X426" s="91"/>
      <c r="Y426" s="91"/>
      <c r="Z426" s="91"/>
      <c r="AA426" s="91"/>
      <c r="AB426" s="94"/>
      <c r="AC426" s="91"/>
      <c r="AD426" s="91"/>
      <c r="AE426" s="91"/>
      <c r="AF426" s="91"/>
    </row>
    <row r="427" spans="1:32" ht="12.75">
      <c r="A427" s="91"/>
      <c r="B427" s="91"/>
      <c r="C427" s="131"/>
      <c r="D427" s="91"/>
      <c r="E427" s="131"/>
      <c r="F427" s="111"/>
      <c r="G427" s="131"/>
      <c r="H427" s="95"/>
      <c r="I427" s="93"/>
      <c r="J427" s="93"/>
      <c r="K427" s="93"/>
      <c r="L427" s="93"/>
      <c r="M427" s="91"/>
      <c r="N427" s="91"/>
      <c r="O427" s="91"/>
      <c r="P427" s="91"/>
      <c r="Q427" s="91"/>
      <c r="R427" s="91"/>
      <c r="S427" s="91"/>
      <c r="T427" s="91"/>
      <c r="U427" s="91"/>
      <c r="V427" s="91"/>
      <c r="W427" s="91"/>
      <c r="X427" s="91"/>
      <c r="Y427" s="91"/>
      <c r="Z427" s="91"/>
      <c r="AA427" s="91"/>
      <c r="AB427" s="94"/>
      <c r="AC427" s="91"/>
      <c r="AD427" s="91"/>
      <c r="AE427" s="91"/>
      <c r="AF427" s="91"/>
    </row>
    <row r="428" spans="1:32" ht="12.75">
      <c r="A428" s="91"/>
      <c r="B428" s="91"/>
      <c r="C428" s="131"/>
      <c r="D428" s="91"/>
      <c r="E428" s="131"/>
      <c r="F428" s="111"/>
      <c r="G428" s="131"/>
      <c r="H428" s="95"/>
      <c r="I428" s="93"/>
      <c r="J428" s="93"/>
      <c r="K428" s="93"/>
      <c r="L428" s="93"/>
      <c r="M428" s="91"/>
      <c r="N428" s="91"/>
      <c r="O428" s="91"/>
      <c r="P428" s="91"/>
      <c r="Q428" s="91"/>
      <c r="R428" s="91"/>
      <c r="S428" s="91"/>
      <c r="T428" s="91"/>
      <c r="U428" s="91"/>
      <c r="V428" s="91"/>
      <c r="W428" s="91"/>
      <c r="X428" s="91"/>
      <c r="Y428" s="91"/>
      <c r="Z428" s="91"/>
      <c r="AA428" s="91"/>
      <c r="AB428" s="94"/>
      <c r="AC428" s="91"/>
      <c r="AD428" s="91"/>
      <c r="AE428" s="91"/>
      <c r="AF428" s="91"/>
    </row>
    <row r="429" spans="1:32" ht="12.75">
      <c r="A429" s="91"/>
      <c r="B429" s="91"/>
      <c r="C429" s="131"/>
      <c r="D429" s="91"/>
      <c r="E429" s="131"/>
      <c r="F429" s="111"/>
      <c r="G429" s="131"/>
      <c r="H429" s="95"/>
      <c r="I429" s="93"/>
      <c r="J429" s="93"/>
      <c r="K429" s="93"/>
      <c r="L429" s="93"/>
      <c r="M429" s="91"/>
      <c r="N429" s="91"/>
      <c r="O429" s="91"/>
      <c r="P429" s="91"/>
      <c r="Q429" s="91"/>
      <c r="R429" s="91"/>
      <c r="S429" s="91"/>
      <c r="T429" s="91"/>
      <c r="U429" s="91"/>
      <c r="V429" s="91"/>
      <c r="W429" s="91"/>
      <c r="X429" s="91"/>
      <c r="Y429" s="91"/>
      <c r="Z429" s="91"/>
      <c r="AA429" s="91"/>
      <c r="AB429" s="94"/>
      <c r="AC429" s="91"/>
      <c r="AD429" s="91"/>
      <c r="AE429" s="91"/>
      <c r="AF429" s="91"/>
    </row>
    <row r="430" spans="1:32" ht="12.75">
      <c r="A430" s="91"/>
      <c r="B430" s="91"/>
      <c r="C430" s="131"/>
      <c r="D430" s="91"/>
      <c r="E430" s="131"/>
      <c r="F430" s="111"/>
      <c r="G430" s="131"/>
      <c r="H430" s="95"/>
      <c r="I430" s="93"/>
      <c r="J430" s="93"/>
      <c r="K430" s="93"/>
      <c r="L430" s="93"/>
      <c r="M430" s="91"/>
      <c r="N430" s="91"/>
      <c r="O430" s="91"/>
      <c r="P430" s="91"/>
      <c r="Q430" s="91"/>
      <c r="R430" s="91"/>
      <c r="S430" s="91"/>
      <c r="T430" s="91"/>
      <c r="U430" s="91"/>
      <c r="V430" s="91"/>
      <c r="W430" s="91"/>
      <c r="X430" s="91"/>
      <c r="Y430" s="91"/>
      <c r="Z430" s="91"/>
      <c r="AA430" s="91"/>
      <c r="AB430" s="94"/>
      <c r="AC430" s="91"/>
      <c r="AD430" s="91"/>
      <c r="AE430" s="91"/>
      <c r="AF430" s="91"/>
    </row>
    <row r="431" spans="1:32" ht="12.75">
      <c r="A431" s="91"/>
      <c r="B431" s="91"/>
      <c r="C431" s="131"/>
      <c r="D431" s="91"/>
      <c r="E431" s="131"/>
      <c r="F431" s="111"/>
      <c r="G431" s="131"/>
      <c r="H431" s="95"/>
      <c r="I431" s="93"/>
      <c r="J431" s="93"/>
      <c r="K431" s="93"/>
      <c r="L431" s="93"/>
      <c r="M431" s="91"/>
      <c r="N431" s="91"/>
      <c r="O431" s="91"/>
      <c r="P431" s="91"/>
      <c r="Q431" s="91"/>
      <c r="R431" s="91"/>
      <c r="S431" s="91"/>
      <c r="T431" s="91"/>
      <c r="U431" s="91"/>
      <c r="V431" s="91"/>
      <c r="W431" s="91"/>
      <c r="X431" s="91"/>
      <c r="Y431" s="91"/>
      <c r="Z431" s="91"/>
      <c r="AA431" s="91"/>
      <c r="AB431" s="94"/>
      <c r="AC431" s="91"/>
      <c r="AD431" s="91"/>
      <c r="AE431" s="91"/>
      <c r="AF431" s="91"/>
    </row>
    <row r="432" spans="1:32" ht="12.75">
      <c r="A432" s="91"/>
      <c r="B432" s="91"/>
      <c r="C432" s="131"/>
      <c r="D432" s="91"/>
      <c r="E432" s="131"/>
      <c r="F432" s="111"/>
      <c r="G432" s="131"/>
      <c r="H432" s="95"/>
      <c r="I432" s="93"/>
      <c r="J432" s="93"/>
      <c r="K432" s="93"/>
      <c r="L432" s="93"/>
      <c r="M432" s="91"/>
      <c r="N432" s="91"/>
      <c r="O432" s="91"/>
      <c r="P432" s="91"/>
      <c r="Q432" s="91"/>
      <c r="R432" s="91"/>
      <c r="S432" s="91"/>
      <c r="T432" s="91"/>
      <c r="U432" s="91"/>
      <c r="V432" s="91"/>
      <c r="W432" s="91"/>
      <c r="X432" s="91"/>
      <c r="Y432" s="91"/>
      <c r="Z432" s="91"/>
      <c r="AA432" s="91"/>
      <c r="AB432" s="94"/>
      <c r="AC432" s="91"/>
      <c r="AD432" s="91"/>
      <c r="AE432" s="91"/>
      <c r="AF432" s="91"/>
    </row>
    <row r="433" spans="1:32" ht="12.75">
      <c r="A433" s="91"/>
      <c r="B433" s="91"/>
      <c r="C433" s="131"/>
      <c r="D433" s="91"/>
      <c r="E433" s="131"/>
      <c r="F433" s="111"/>
      <c r="G433" s="131"/>
      <c r="H433" s="95"/>
      <c r="I433" s="93"/>
      <c r="J433" s="93"/>
      <c r="K433" s="93"/>
      <c r="L433" s="93"/>
      <c r="M433" s="91"/>
      <c r="N433" s="91"/>
      <c r="O433" s="91"/>
      <c r="P433" s="91"/>
      <c r="Q433" s="91"/>
      <c r="R433" s="91"/>
      <c r="S433" s="91"/>
      <c r="T433" s="91"/>
      <c r="U433" s="91"/>
      <c r="V433" s="91"/>
      <c r="W433" s="91"/>
      <c r="X433" s="91"/>
      <c r="Y433" s="91"/>
      <c r="Z433" s="91"/>
      <c r="AA433" s="91"/>
      <c r="AB433" s="94"/>
      <c r="AC433" s="91"/>
      <c r="AD433" s="91"/>
      <c r="AE433" s="91"/>
      <c r="AF433" s="91"/>
    </row>
    <row r="434" spans="1:32" ht="12.75">
      <c r="A434" s="91"/>
      <c r="B434" s="91"/>
      <c r="C434" s="131"/>
      <c r="D434" s="91"/>
      <c r="E434" s="131"/>
      <c r="F434" s="111"/>
      <c r="G434" s="131"/>
      <c r="H434" s="95"/>
      <c r="I434" s="93"/>
      <c r="J434" s="93"/>
      <c r="K434" s="93"/>
      <c r="L434" s="93"/>
      <c r="M434" s="91"/>
      <c r="N434" s="91"/>
      <c r="O434" s="91"/>
      <c r="P434" s="91"/>
      <c r="Q434" s="91"/>
      <c r="R434" s="91"/>
      <c r="S434" s="91"/>
      <c r="T434" s="91"/>
      <c r="U434" s="91"/>
      <c r="V434" s="91"/>
      <c r="W434" s="91"/>
      <c r="X434" s="91"/>
      <c r="Y434" s="91"/>
      <c r="Z434" s="91"/>
      <c r="AA434" s="91"/>
      <c r="AB434" s="94"/>
      <c r="AC434" s="91"/>
      <c r="AD434" s="91"/>
      <c r="AE434" s="91"/>
      <c r="AF434" s="91"/>
    </row>
    <row r="435" spans="1:32" ht="12.75">
      <c r="A435" s="91"/>
      <c r="B435" s="91"/>
      <c r="C435" s="131"/>
      <c r="D435" s="91"/>
      <c r="E435" s="131"/>
      <c r="F435" s="111"/>
      <c r="G435" s="131"/>
      <c r="H435" s="95"/>
      <c r="I435" s="93"/>
      <c r="J435" s="93"/>
      <c r="K435" s="93"/>
      <c r="L435" s="93"/>
      <c r="M435" s="91"/>
      <c r="N435" s="91"/>
      <c r="O435" s="91"/>
      <c r="P435" s="91"/>
      <c r="Q435" s="91"/>
      <c r="R435" s="91"/>
      <c r="S435" s="91"/>
      <c r="T435" s="91"/>
      <c r="U435" s="91"/>
      <c r="V435" s="91"/>
      <c r="W435" s="91"/>
      <c r="X435" s="91"/>
      <c r="Y435" s="91"/>
      <c r="Z435" s="91"/>
      <c r="AA435" s="91"/>
      <c r="AB435" s="94"/>
      <c r="AC435" s="91"/>
      <c r="AD435" s="91"/>
      <c r="AE435" s="91"/>
      <c r="AF435" s="91"/>
    </row>
    <row r="436" spans="1:32" ht="12.75">
      <c r="A436" s="91"/>
      <c r="B436" s="91"/>
      <c r="C436" s="131"/>
      <c r="D436" s="91"/>
      <c r="E436" s="131"/>
      <c r="F436" s="111"/>
      <c r="G436" s="131"/>
      <c r="H436" s="95"/>
      <c r="I436" s="93"/>
      <c r="J436" s="93"/>
      <c r="K436" s="93"/>
      <c r="L436" s="93"/>
      <c r="M436" s="91"/>
      <c r="N436" s="91"/>
      <c r="O436" s="91"/>
      <c r="P436" s="91"/>
      <c r="Q436" s="91"/>
      <c r="R436" s="91"/>
      <c r="S436" s="91"/>
      <c r="T436" s="91"/>
      <c r="U436" s="91"/>
      <c r="V436" s="91"/>
      <c r="W436" s="91"/>
      <c r="X436" s="91"/>
      <c r="Y436" s="91"/>
      <c r="Z436" s="91"/>
      <c r="AA436" s="91"/>
      <c r="AB436" s="94"/>
      <c r="AC436" s="91"/>
      <c r="AD436" s="91"/>
      <c r="AE436" s="91"/>
      <c r="AF436" s="91"/>
    </row>
    <row r="437" spans="1:32" ht="12.75">
      <c r="A437" s="91"/>
      <c r="B437" s="91"/>
      <c r="C437" s="131"/>
      <c r="D437" s="91"/>
      <c r="E437" s="131"/>
      <c r="F437" s="111"/>
      <c r="G437" s="131"/>
      <c r="H437" s="95"/>
      <c r="I437" s="93"/>
      <c r="J437" s="93"/>
      <c r="K437" s="93"/>
      <c r="L437" s="93"/>
      <c r="M437" s="91"/>
      <c r="N437" s="91"/>
      <c r="O437" s="91"/>
      <c r="P437" s="91"/>
      <c r="Q437" s="91"/>
      <c r="R437" s="91"/>
      <c r="S437" s="91"/>
      <c r="T437" s="91"/>
      <c r="U437" s="91"/>
      <c r="V437" s="91"/>
      <c r="W437" s="91"/>
      <c r="X437" s="91"/>
      <c r="Y437" s="91"/>
      <c r="Z437" s="91"/>
      <c r="AA437" s="91"/>
      <c r="AB437" s="94"/>
      <c r="AC437" s="91"/>
      <c r="AD437" s="91"/>
      <c r="AE437" s="91"/>
      <c r="AF437" s="91"/>
    </row>
    <row r="438" spans="1:32" ht="12.75">
      <c r="A438" s="91"/>
      <c r="B438" s="91"/>
      <c r="C438" s="131"/>
      <c r="D438" s="91"/>
      <c r="E438" s="131"/>
      <c r="F438" s="111"/>
      <c r="G438" s="131"/>
      <c r="H438" s="95"/>
      <c r="I438" s="93"/>
      <c r="J438" s="93"/>
      <c r="K438" s="93"/>
      <c r="L438" s="93"/>
      <c r="M438" s="91"/>
      <c r="N438" s="91"/>
      <c r="O438" s="91"/>
      <c r="P438" s="91"/>
      <c r="Q438" s="91"/>
      <c r="R438" s="91"/>
      <c r="S438" s="91"/>
      <c r="T438" s="91"/>
      <c r="U438" s="91"/>
      <c r="V438" s="91"/>
      <c r="W438" s="91"/>
      <c r="X438" s="91"/>
      <c r="Y438" s="91"/>
      <c r="Z438" s="91"/>
      <c r="AA438" s="91"/>
      <c r="AB438" s="94"/>
      <c r="AC438" s="91"/>
      <c r="AD438" s="91"/>
      <c r="AE438" s="91"/>
      <c r="AF438" s="91"/>
    </row>
    <row r="439" spans="1:32" ht="12.75">
      <c r="A439" s="91"/>
      <c r="B439" s="91"/>
      <c r="C439" s="131"/>
      <c r="D439" s="91"/>
      <c r="E439" s="131"/>
      <c r="F439" s="111"/>
      <c r="G439" s="131"/>
      <c r="H439" s="95"/>
      <c r="I439" s="93"/>
      <c r="J439" s="93"/>
      <c r="K439" s="93"/>
      <c r="L439" s="93"/>
      <c r="M439" s="91"/>
      <c r="N439" s="91"/>
      <c r="O439" s="91"/>
      <c r="P439" s="91"/>
      <c r="Q439" s="91"/>
      <c r="R439" s="91"/>
      <c r="S439" s="91"/>
      <c r="T439" s="91"/>
      <c r="U439" s="91"/>
      <c r="V439" s="91"/>
      <c r="W439" s="91"/>
      <c r="X439" s="91"/>
      <c r="Y439" s="91"/>
      <c r="Z439" s="91"/>
      <c r="AA439" s="91"/>
      <c r="AB439" s="94"/>
      <c r="AC439" s="91"/>
      <c r="AD439" s="91"/>
      <c r="AE439" s="91"/>
      <c r="AF439" s="91"/>
    </row>
  </sheetData>
  <sheetProtection password="DCA7" sheet="1" objects="1" scenarios="1"/>
  <mergeCells count="125">
    <mergeCell ref="Q2:Q3"/>
    <mergeCell ref="B305:B306"/>
    <mergeCell ref="C276:H276"/>
    <mergeCell ref="B313:B314"/>
    <mergeCell ref="C314:H314"/>
    <mergeCell ref="A308:A315"/>
    <mergeCell ref="C322:H322"/>
    <mergeCell ref="B283:B284"/>
    <mergeCell ref="C284:H284"/>
    <mergeCell ref="A278:A285"/>
    <mergeCell ref="C292:H292"/>
    <mergeCell ref="C177:H177"/>
    <mergeCell ref="C299:H299"/>
    <mergeCell ref="A185:A191"/>
    <mergeCell ref="C306:H306"/>
    <mergeCell ref="A300:A307"/>
    <mergeCell ref="C307:H307"/>
    <mergeCell ref="C226:H226"/>
    <mergeCell ref="C244:H244"/>
    <mergeCell ref="B253:B254"/>
    <mergeCell ref="C254:H254"/>
    <mergeCell ref="C135:H135"/>
    <mergeCell ref="A128:A136"/>
    <mergeCell ref="B139:B140"/>
    <mergeCell ref="C140:H140"/>
    <mergeCell ref="A178:A184"/>
    <mergeCell ref="B275:B276"/>
    <mergeCell ref="A170:A177"/>
    <mergeCell ref="A270:A277"/>
    <mergeCell ref="C275:H275"/>
    <mergeCell ref="C169:H169"/>
    <mergeCell ref="A330:A336"/>
    <mergeCell ref="A337:A343"/>
    <mergeCell ref="A386:A392"/>
    <mergeCell ref="A344:A350"/>
    <mergeCell ref="A351:A357"/>
    <mergeCell ref="A358:A364"/>
    <mergeCell ref="A365:A371"/>
    <mergeCell ref="A379:A385"/>
    <mergeCell ref="A234:A240"/>
    <mergeCell ref="A241:A247"/>
    <mergeCell ref="A256:A262"/>
    <mergeCell ref="A153:A160"/>
    <mergeCell ref="A316:A322"/>
    <mergeCell ref="A323:A329"/>
    <mergeCell ref="A263:A269"/>
    <mergeCell ref="A161:A169"/>
    <mergeCell ref="A248:A255"/>
    <mergeCell ref="A146:A152"/>
    <mergeCell ref="C160:H160"/>
    <mergeCell ref="B166:B167"/>
    <mergeCell ref="C167:H167"/>
    <mergeCell ref="C168:H168"/>
    <mergeCell ref="A372:A378"/>
    <mergeCell ref="A286:A292"/>
    <mergeCell ref="A293:A299"/>
    <mergeCell ref="A220:A226"/>
    <mergeCell ref="A227:A233"/>
    <mergeCell ref="B158:B159"/>
    <mergeCell ref="C159:H159"/>
    <mergeCell ref="A192:A198"/>
    <mergeCell ref="A199:A205"/>
    <mergeCell ref="A206:A212"/>
    <mergeCell ref="A213:A219"/>
    <mergeCell ref="C212:H212"/>
    <mergeCell ref="B168:B169"/>
    <mergeCell ref="C176:H176"/>
    <mergeCell ref="B176:B177"/>
    <mergeCell ref="A104:A110"/>
    <mergeCell ref="C109:H109"/>
    <mergeCell ref="C110:H110"/>
    <mergeCell ref="C141:H141"/>
    <mergeCell ref="C142:H142"/>
    <mergeCell ref="B141:B142"/>
    <mergeCell ref="A137:A145"/>
    <mergeCell ref="C131:H131"/>
    <mergeCell ref="B130:B131"/>
    <mergeCell ref="B134:B135"/>
    <mergeCell ref="A32:A38"/>
    <mergeCell ref="B79:B80"/>
    <mergeCell ref="C103:H103"/>
    <mergeCell ref="B87:B88"/>
    <mergeCell ref="C88:H88"/>
    <mergeCell ref="A82:A89"/>
    <mergeCell ref="A97:A103"/>
    <mergeCell ref="A39:A45"/>
    <mergeCell ref="A46:A52"/>
    <mergeCell ref="A53:A59"/>
    <mergeCell ref="A90:A96"/>
    <mergeCell ref="A60:A66"/>
    <mergeCell ref="A67:A73"/>
    <mergeCell ref="A2:A3"/>
    <mergeCell ref="B2:B3"/>
    <mergeCell ref="S2:V2"/>
    <mergeCell ref="I2:K2"/>
    <mergeCell ref="O2:O3"/>
    <mergeCell ref="L2:L3"/>
    <mergeCell ref="P2:P3"/>
    <mergeCell ref="AF2:AF3"/>
    <mergeCell ref="W2:X2"/>
    <mergeCell ref="AC2:AC3"/>
    <mergeCell ref="AE2:AE3"/>
    <mergeCell ref="AD2:AD3"/>
    <mergeCell ref="R2:R3"/>
    <mergeCell ref="Y2:Z2"/>
    <mergeCell ref="A120:A127"/>
    <mergeCell ref="C127:H127"/>
    <mergeCell ref="AA2:AA3"/>
    <mergeCell ref="AB2:AB3"/>
    <mergeCell ref="A11:A17"/>
    <mergeCell ref="A18:A24"/>
    <mergeCell ref="A25:A31"/>
    <mergeCell ref="A4:A10"/>
    <mergeCell ref="M2:M3"/>
    <mergeCell ref="N2:N3"/>
    <mergeCell ref="C80:H80"/>
    <mergeCell ref="A74:A81"/>
    <mergeCell ref="C153:H153"/>
    <mergeCell ref="C255:H255"/>
    <mergeCell ref="C117:H117"/>
    <mergeCell ref="C118:H118"/>
    <mergeCell ref="B116:B118"/>
    <mergeCell ref="A111:A119"/>
    <mergeCell ref="B125:B126"/>
    <mergeCell ref="C126:H126"/>
  </mergeCells>
  <conditionalFormatting sqref="B104:M108 B103:C103 I103:M103 B109:C110 I109:M110 B111:M116 C117:C118 I117:M118 B119:M125 C126 B127:C127 I126:M127 B128:M130 C131 I131:M131 B132:M134 C135 I135:M135 B136:M139 C140 B141:C141 I140:M142 C142 B143:M152 C159 B160:C160 I159:M160 B161:M166 C167 B168:C168 I167:M169 C169 B170:M175 B178:M211 C177 B176:C176 I176:M177 B213:M225 B212:C212 I212:M212 B227:M243 B226:C226 I226:M226 B244:C244 I244:M244 B245:M253 C254 B256:M274 C276 B275:C275 I275:M276 B277:M283 B285:M291 C284 I284:M284 B292:C292 I292:M292 B299:C299 I299:M299 B300:M305 C306 B307:C307 I306:M307 B308:M313 B315:M321 C314 I314:M314 B393:AF417 B322:C322 I322:M322 B4:AF4 B81:M102 C80 I80:M80 B154:M158 B153:C153 I153:M153 B255:C255 I254:M255 B5:M79 B323:M392 B293:M298 N5:AF392">
    <cfRule type="expression" priority="3" dxfId="2" stopIfTrue="1">
      <formula>$AG4=2</formula>
    </cfRule>
  </conditionalFormatting>
  <dataValidations count="7">
    <dataValidation type="list" allowBlank="1" showInputMessage="1" showErrorMessage="1" sqref="AD4:AD392">
      <formula1>L_Sensation</formula1>
    </dataValidation>
    <dataValidation type="list" allowBlank="1" showInputMessage="1" showErrorMessage="1" sqref="AC4:AC392">
      <formula1>L_Sante</formula1>
    </dataValidation>
    <dataValidation type="list" allowBlank="1" showInputMessage="1" showErrorMessage="1" sqref="AE4:AF392">
      <formula1>L_Intensite</formula1>
    </dataValidation>
    <dataValidation type="list" allowBlank="1" showInputMessage="1" showErrorMessage="1" sqref="I4:I392">
      <formula1>L_temps</formula1>
    </dataValidation>
    <dataValidation type="list" allowBlank="1" showInputMessage="1" showErrorMessage="1" sqref="J4:J392">
      <formula1>L_Vent</formula1>
    </dataValidation>
    <dataValidation type="list" allowBlank="1" showInputMessage="1" showErrorMessage="1" sqref="K4:K392">
      <formula1>L_Orientation</formula1>
    </dataValidation>
    <dataValidation type="list" allowBlank="1" showInputMessage="1" showErrorMessage="1" sqref="R4:R392">
      <formula1>L_OuiNon</formula1>
    </dataValidation>
  </dataValidations>
  <hyperlinks>
    <hyperlink ref="C51" r:id="rId1" display="https://www.openrunner.com/route-details/18051947"/>
    <hyperlink ref="E51" r:id="rId2" display="https://www.openrunner.com/route-details/12285718"/>
    <hyperlink ref="G51" r:id="rId3" display="https://www.openrunner.com/route-details/4676272"/>
    <hyperlink ref="C55" r:id="rId4" display="https://www.openrunner.com/route-details/18052525"/>
    <hyperlink ref="E55" r:id="rId5" display="https://www.openrunner.com/route-details/9415654"/>
    <hyperlink ref="G55" r:id="rId6" display="https://www.openrunner.com/route-details/5049310"/>
    <hyperlink ref="C58" r:id="rId7" display="https://www.openrunner.com/route-details/18061482"/>
    <hyperlink ref="E58" r:id="rId8" display="https://www.openrunner.com/route-details/18055471"/>
    <hyperlink ref="G58" r:id="rId9" display="https://www.openrunner.com/route-details/10907622"/>
    <hyperlink ref="C62" r:id="rId10" display="https://www.openrunner.com/route-details/18061569"/>
    <hyperlink ref="E62" r:id="rId11" display="https://www.openrunner.com/route-details/12223622"/>
    <hyperlink ref="G62" r:id="rId12" display="https://www.openrunner.com/route-details/12047813"/>
    <hyperlink ref="C65" r:id="rId13" display="https://www.openrunner.com/route-details/18063433"/>
    <hyperlink ref="E65" r:id="rId14" display="https://www.openrunner.com/route-details/18063429"/>
    <hyperlink ref="G65" r:id="rId15" display="https://www.openrunner.com/route-details/9414755"/>
    <hyperlink ref="C69" r:id="rId16" display="https://www.openrunner.com/route-details/18063441"/>
    <hyperlink ref="E69" r:id="rId17" display="https://www.openrunner.com/route-details/10859000"/>
    <hyperlink ref="G69" r:id="rId18" display="https://www.openrunner.com/route-details/6993852"/>
    <hyperlink ref="C72" r:id="rId19" display="https://www.openrunner.com/route-details/18063748"/>
    <hyperlink ref="E72" r:id="rId20" display="https://www.openrunner.com/route-details/8172546"/>
    <hyperlink ref="G72" r:id="rId21" display="https://www.openrunner.com/route-details/5222035"/>
    <hyperlink ref="C76" r:id="rId22" display="https://www.openrunner.com/route-details/18063957"/>
    <hyperlink ref="E76" r:id="rId23" display="https://www.openrunner.com/route-details/8166714"/>
    <hyperlink ref="G76" r:id="rId24" display="https://www.openrunner.com/route-details/4952238"/>
    <hyperlink ref="C79" r:id="rId25" display="https://www.openrunner.com/route-details/18066285"/>
    <hyperlink ref="E79" r:id="rId26" display="https://www.openrunner.com/route-details/5666495"/>
    <hyperlink ref="G79" r:id="rId27" display="https://www.openrunner.com/route-details/8166790"/>
    <hyperlink ref="C84" r:id="rId28" display="https://www.openrunner.com/route-details/18066347"/>
    <hyperlink ref="E84" r:id="rId29" display="https://www.openrunner.com/route-details/8170275"/>
    <hyperlink ref="G84" r:id="rId30" display="https://www.openrunner.com/route-details/6993954"/>
    <hyperlink ref="C87" r:id="rId31" display="https://www.openrunner.com/route-details/18066403"/>
    <hyperlink ref="E87" r:id="rId32" display="https://www.openrunner.com/route-details/12126594"/>
    <hyperlink ref="G87" r:id="rId33" display="https://www.openrunner.com/route-details/4758736"/>
    <hyperlink ref="C92" r:id="rId34" display="https://www.openrunner.com/route-details/18066632"/>
    <hyperlink ref="E92" r:id="rId35" display="https://www.openrunner.com/route-details/18066565"/>
    <hyperlink ref="G92" r:id="rId36" display="https://www.openrunner.com/route-details/12226338"/>
    <hyperlink ref="C95" r:id="rId37" display="https://www.openrunner.com/route-details/18066776"/>
    <hyperlink ref="E95" r:id="rId38" display="https://www.openrunner.com/route-details/6874778"/>
    <hyperlink ref="G95" r:id="rId39" display="https://www.openrunner.com/route-details/8175463"/>
    <hyperlink ref="C99" r:id="rId40" display="https://www.openrunner.com/route-details/18066880"/>
    <hyperlink ref="E99" r:id="rId41" display="https://www.openrunner.com/route-details/12223442"/>
    <hyperlink ref="G99" r:id="rId42" display="https://www.openrunner.com/route-details/12043450"/>
    <hyperlink ref="C102" r:id="rId43" display="https://www.openrunner.com/route-details/18066899"/>
    <hyperlink ref="E102" r:id="rId44" display="https://www.openrunner.com/route-details/9415582"/>
    <hyperlink ref="G102" r:id="rId45" display="https://www.openrunner.com/route-details/5723939"/>
    <hyperlink ref="C106" r:id="rId46" display="https://www.openrunner.com/route-details/17808790"/>
    <hyperlink ref="E106" r:id="rId47" display="https://www.openrunner.com/route-details/17808771"/>
    <hyperlink ref="G106" r:id="rId48" display="https://www.openrunner.com/route-details/15180730"/>
    <hyperlink ref="C113" r:id="rId49" display="https://www.openrunner.com/route-details/18069349"/>
    <hyperlink ref="E113" r:id="rId50" display="https://www.openrunner.com/route-details/10868781"/>
    <hyperlink ref="G113" r:id="rId51" display="https://www.openrunner.com/route-details/5209897"/>
    <hyperlink ref="C116" r:id="rId52" display="https://www.openrunner.com/route-details/18069436"/>
    <hyperlink ref="E116" r:id="rId53" display="https://www.openrunner.com/route-details/9415493"/>
    <hyperlink ref="G116" r:id="rId54" display="https://www.openrunner.com/route-details/6937571"/>
    <hyperlink ref="C122" r:id="rId55" display="https://www.openrunner.com/route-details/18070056"/>
    <hyperlink ref="E122" r:id="rId56" display="https://www.openrunner.com/route-details/10907762"/>
    <hyperlink ref="G122" r:id="rId57" display="https://www.openrunner.com/route-details/6989290"/>
    <hyperlink ref="C125" r:id="rId58" display="https://www.openrunner.com/route-details/18070172"/>
    <hyperlink ref="E125" r:id="rId59" display="https://www.openrunner.com/route-details/10907590"/>
    <hyperlink ref="G125" r:id="rId60" display="https://www.openrunner.com/route-details/6976204"/>
    <hyperlink ref="C130" r:id="rId61" display="https://www.openrunner.com/route-details/18070230"/>
    <hyperlink ref="E130" r:id="rId62" display="https://www.openrunner.com/route-details/10907774"/>
    <hyperlink ref="G130" r:id="rId63" display="https://www.openrunner.com/route-details/5715644"/>
    <hyperlink ref="C134" r:id="rId64" display="https://www.openrunner.com/route-details/18070289"/>
    <hyperlink ref="E134" r:id="rId65" display="https://www.openrunner.com/route-details/10869115"/>
    <hyperlink ref="G134" r:id="rId66" display="https://www.openrunner.com/route-details/6977275"/>
    <hyperlink ref="C139" r:id="rId67" display="https://www.openrunner.com/route-details/18070530"/>
    <hyperlink ref="E139" r:id="rId68" display="https://www.openrunner.com/route-details/9414839"/>
    <hyperlink ref="G139" r:id="rId69" display="https://www.openrunner.com/route-details/5677088"/>
    <hyperlink ref="C144" r:id="rId70" display="https://www.openrunner.com/route-details/10478335"/>
    <hyperlink ref="E144" r:id="rId71" display="https://www.openrunner.com/route-details/10478325"/>
    <hyperlink ref="G144" r:id="rId72" display="https://www.openrunner.com/route-details/9887307"/>
    <hyperlink ref="C148" r:id="rId73" display="https://www.openrunner.com/route-details/18070565"/>
    <hyperlink ref="E148" r:id="rId74" display="https://www.openrunner.com/route-details/9415007"/>
    <hyperlink ref="G148" r:id="rId75" display="https://www.openrunner.com/route-details/7002664"/>
    <hyperlink ref="C151" r:id="rId76" display="https://www.openrunner.com/route-details/18083126"/>
    <hyperlink ref="E151" r:id="rId77" display="https://www.openrunner.com/route-details/5686974"/>
    <hyperlink ref="G151" r:id="rId78" display="https://www.openrunner.com/route-details/4721197"/>
    <hyperlink ref="C155" r:id="rId79" display="https://www.openrunner.com/route-details/18083585"/>
    <hyperlink ref="E155" r:id="rId80" display="https://www.openrunner.com/route-details/10868976"/>
    <hyperlink ref="G155" r:id="rId81" display="https://www.openrunner.com/route-details/6981417"/>
    <hyperlink ref="C158" r:id="rId82" display="https://www.openrunner.com/route-details/18083619"/>
    <hyperlink ref="E158" r:id="rId83" display="https://www.openrunner.com/route-details/10907651"/>
    <hyperlink ref="G158" r:id="rId84" display="https://www.openrunner.com/route-details/6866144"/>
    <hyperlink ref="C163" r:id="rId85" display="https://www.openrunner.com/route-details/18083835"/>
    <hyperlink ref="E163" r:id="rId86" display="https://www.openrunner.com/route-details/18083800"/>
    <hyperlink ref="G163" r:id="rId87" display="https://www.openrunner.com/route-details/12227527"/>
    <hyperlink ref="C166" r:id="rId88" display="https://www.openrunner.com/route-details/18084141"/>
    <hyperlink ref="E166" r:id="rId89" display="https://www.openrunner.com/route-details/9414172"/>
    <hyperlink ref="G166" r:id="rId90" display="https://www.openrunner.com/route-details/6996173"/>
    <hyperlink ref="C172" r:id="rId91" display="https://www.openrunner.com/route-details/18084272"/>
    <hyperlink ref="E172" r:id="rId92" display="https://www.openrunner.com/route-details/18084177"/>
    <hyperlink ref="G172" r:id="rId93" display="https://www.openrunner.com/route-details/11860854"/>
    <hyperlink ref="C175" r:id="rId94" display="https://www.openrunner.com/route-details/18084329"/>
    <hyperlink ref="E175" r:id="rId95" display="https://www.openrunner.com/route-details/10907640"/>
    <hyperlink ref="G175" r:id="rId96" display="https://www.openrunner.com/route-details/5153455"/>
    <hyperlink ref="C180" r:id="rId97" display="https://www.openrunner.com/route-details/18084406"/>
    <hyperlink ref="E180" r:id="rId98" display="https://www.openrunner.com/route-details/18084354"/>
    <hyperlink ref="G180" r:id="rId99" display="https://www.openrunner.com/route-details/6994184"/>
    <hyperlink ref="C183" r:id="rId100" display="https://www.openrunner.com/route-details/18084444"/>
    <hyperlink ref="E183" r:id="rId101" display="https://www.openrunner.com/route-details/8172820"/>
    <hyperlink ref="G183" r:id="rId102" display="https://www.openrunner.com/route-details/6988258"/>
    <hyperlink ref="C187" r:id="rId103" display="https://www.openrunner.com/route-details/18089585"/>
    <hyperlink ref="E187" r:id="rId104" display="https://www.openrunner.com/route-details/10907603"/>
    <hyperlink ref="G187" r:id="rId105" display="https://www.openrunner.com/route-details/6988359"/>
    <hyperlink ref="C190" r:id="rId106" display="https://www.openrunner.com/route-details/18089600"/>
    <hyperlink ref="E190" r:id="rId107" display="https://www.openrunner.com/route-details/10907697"/>
    <hyperlink ref="G190" r:id="rId108" display="https://www.openrunner.com/route-details/6883415"/>
    <hyperlink ref="C194" r:id="rId109" display="https://www.openrunner.com/route-details/18092938"/>
    <hyperlink ref="E194" r:id="rId110" display="https://www.openrunner.com/route-details/9414211"/>
    <hyperlink ref="G194" r:id="rId111" display="https://www.openrunner.com/route-details/5049648"/>
    <hyperlink ref="C197" r:id="rId112" display="https://www.openrunner.com/route-details/18094689"/>
    <hyperlink ref="E197" r:id="rId113" display="https://www.openrunner.com/route-details/10907688"/>
    <hyperlink ref="G197" r:id="rId114" display="https://www.openrunner.com/route-details/6974074"/>
    <hyperlink ref="C201" r:id="rId115" display="https://www.openrunner.com/route-details/18094786"/>
    <hyperlink ref="E201" r:id="rId116" display="https://www.openrunner.com/route-details/8175226"/>
    <hyperlink ref="G201" r:id="rId117" display="https://www.openrunner.com/route-details/6866178"/>
    <hyperlink ref="C204" r:id="rId118" display="https://www.openrunner.com/route-details/18094943"/>
    <hyperlink ref="E204" r:id="rId119" display="https://www.openrunner.com/route-details/10869055"/>
    <hyperlink ref="G204" r:id="rId120" display="https://www.openrunner.com/route-details/5715626"/>
    <hyperlink ref="C208" r:id="rId121" display="https://www.openrunner.com/route-details/18095043"/>
    <hyperlink ref="E208" r:id="rId122" display="https://www.openrunner.com/route-details/9415557"/>
    <hyperlink ref="G208" r:id="rId123" display="https://www.openrunner.com/route-details/4820688"/>
    <hyperlink ref="C211" r:id="rId124" display="https://www.openrunner.com/route-details/18095161"/>
    <hyperlink ref="E211" r:id="rId125" display="https://www.openrunner.com/route-details/18095130"/>
    <hyperlink ref="G211" r:id="rId126" display="https://www.openrunner.com/route-details/6988108"/>
    <hyperlink ref="C215" r:id="rId127" display="https://www.openrunner.com/route-details/18095192"/>
    <hyperlink ref="E215" r:id="rId128" display="https://www.openrunner.com/route-details/8172871"/>
    <hyperlink ref="G215" r:id="rId129" display="https://www.openrunner.com/route-details/6995963"/>
    <hyperlink ref="C218" r:id="rId130" display="https://www.openrunner.com/route-details/18096447"/>
    <hyperlink ref="E218" r:id="rId131" display="https://www.openrunner.com/route-details/10907709"/>
    <hyperlink ref="G218" r:id="rId132" display="https://www.openrunner.com/route-details/6993649"/>
    <hyperlink ref="C222" r:id="rId133" display="https://www.openrunner.com/route-details/18098337"/>
    <hyperlink ref="E222" r:id="rId134" display="https://www.openrunner.com/route-details/10869031"/>
    <hyperlink ref="G222" r:id="rId135" display="https://www.openrunner.com/route-details/6988019"/>
    <hyperlink ref="C225" r:id="rId136" display="https://www.openrunner.com/route-details/18098497"/>
    <hyperlink ref="E225" r:id="rId137" display="https://www.openrunner.com/route-details/18098434"/>
    <hyperlink ref="G225" r:id="rId138" display="https://www.openrunner.com/route-details/7002558"/>
    <hyperlink ref="C229" r:id="rId139" display="https://www.openrunner.com/route-details/18098757"/>
    <hyperlink ref="E229" r:id="rId140" display="https://www.openrunner.com/route-details/9414972"/>
    <hyperlink ref="G229" r:id="rId141" display="https://www.openrunner.com/route-details/4864571"/>
    <hyperlink ref="C232" r:id="rId142" display="https://www.openrunner.com/route-details/18098933"/>
    <hyperlink ref="E232" r:id="rId143" display="https://www.openrunner.com/route-details/10868880"/>
    <hyperlink ref="G232" r:id="rId144" display="https://www.openrunner.com/route-details/4952426"/>
    <hyperlink ref="C236" r:id="rId145" display="https://www.openrunner.com/route-details/18098967"/>
    <hyperlink ref="E236" r:id="rId146" display="https://www.openrunner.com/route-details/9402926"/>
    <hyperlink ref="G236" r:id="rId147" display="https://www.openrunner.com/route-details/5714954"/>
    <hyperlink ref="C239" r:id="rId148" display="https://www.openrunner.com/route-details/18098998"/>
    <hyperlink ref="E239" r:id="rId149" display="https://www.openrunner.com/route-details/8167271"/>
    <hyperlink ref="G239" r:id="rId150" display="https://www.openrunner.com/route-details/6977288"/>
    <hyperlink ref="C243" r:id="rId151" display="https://www.openrunner.com/route-details/18104602"/>
    <hyperlink ref="E243" r:id="rId152" display="https://www.openrunner.com/route-details/8170283"/>
    <hyperlink ref="G243" r:id="rId153" display="https://www.openrunner.com/route-details/5189238"/>
    <hyperlink ref="C246" r:id="rId154" display="https://www.openrunner.com/route-details/18105432"/>
    <hyperlink ref="E246" r:id="rId155" display="https://www.openrunner.com/route-details/12223463"/>
    <hyperlink ref="G246" r:id="rId156" display="https://www.openrunner.com/route-details/12043477"/>
    <hyperlink ref="C250" r:id="rId157" display="https://www.openrunner.com/route-details/18105662"/>
    <hyperlink ref="E250" r:id="rId158" display="https://www.openrunner.com/route-details/18105633"/>
    <hyperlink ref="G250" r:id="rId159" display="https://www.openrunner.com/route-details/4985733"/>
    <hyperlink ref="C253" r:id="rId160" display="https://www.openrunner.com/route-details/18121628"/>
    <hyperlink ref="E253" r:id="rId161" display="https://www.openrunner.com/route-details/18121621"/>
    <hyperlink ref="G253" r:id="rId162" display="https://www.openrunner.com/route-details/5714928"/>
    <hyperlink ref="C258" r:id="rId163" display="https://www.openrunner.com/route-details/18121633"/>
    <hyperlink ref="E258" r:id="rId164" display="https://www.openrunner.com/route-details/6874751"/>
    <hyperlink ref="G258" r:id="rId165" display="https://www.openrunner.com/route-details/8166330"/>
    <hyperlink ref="C261" r:id="rId166" display="https://www.openrunner.com/route-details/18121641"/>
    <hyperlink ref="E261" r:id="rId167" display="https://www.openrunner.com/route-details/10862728"/>
    <hyperlink ref="G261" r:id="rId168" display="https://www.openrunner.com/route-details/6994001"/>
    <hyperlink ref="C265" r:id="rId169" display="https://www.openrunner.com/route-details/18121647"/>
    <hyperlink ref="E265" r:id="rId170" display="https://www.openrunner.com/route-details/5720628"/>
    <hyperlink ref="G265" r:id="rId171" display="https://www.openrunner.com/route-details/8177794"/>
    <hyperlink ref="C268" r:id="rId172" display="https://www.openrunner.com/route-details/18121653"/>
    <hyperlink ref="E268" r:id="rId173" display="https://www.openrunner.com/route-details/10907748"/>
    <hyperlink ref="G268" r:id="rId174" display="https://www.openrunner.com/route-details/6973862"/>
    <hyperlink ref="C272" r:id="rId175" display="https://www.openrunner.com/route-details/18121730"/>
    <hyperlink ref="E272" r:id="rId176" display="https://www.openrunner.com/route-details/18121714"/>
    <hyperlink ref="G272" r:id="rId177" display="https://www.openrunner.com/route-details/12285571"/>
    <hyperlink ref="C280" r:id="rId178" display="https://www.openrunner.com/route-details/18121747"/>
    <hyperlink ref="E280" r:id="rId179" display="https://www.openrunner.com/route-details/8175399"/>
    <hyperlink ref="G280" r:id="rId180" display="https://www.openrunner.com/route-details/6973908"/>
    <hyperlink ref="C283" r:id="rId181" display="https://www.openrunner.com/route-details/18121773"/>
    <hyperlink ref="E283" r:id="rId182" display="https://www.openrunner.com/route-details/5721636"/>
    <hyperlink ref="G283" r:id="rId183" display="https://www.openrunner.com/route-details/9414064"/>
    <hyperlink ref="C288" r:id="rId184" display="https://www.openrunner.com/route-details/18121791"/>
    <hyperlink ref="E288" r:id="rId185" display="https://www.openrunner.com/route-details/9395324"/>
    <hyperlink ref="G288" r:id="rId186" display="https://www.openrunner.com/route-details/6936979"/>
    <hyperlink ref="C291" r:id="rId187" display="https://www.openrunner.com/route-details/18121810"/>
    <hyperlink ref="E291" r:id="rId188" display="https://www.openrunner.com/route-details/10859041"/>
    <hyperlink ref="G291" r:id="rId189" display="https://www.openrunner.com/route-details/4675673"/>
    <hyperlink ref="C295" r:id="rId190" display="https://www.openrunner.com/route-details/18121834"/>
    <hyperlink ref="E295" r:id="rId191" display="https://www.openrunner.com/route-details/8175498"/>
    <hyperlink ref="G295" r:id="rId192" display="https://www.openrunner.com/route-details/6973680"/>
    <hyperlink ref="C298" r:id="rId193" display="https://www.openrunner.com/route-details/18121979"/>
    <hyperlink ref="E298" r:id="rId194" display="https://www.openrunner.com/route-details/9395167"/>
    <hyperlink ref="G298" r:id="rId195" display="https://www.openrunner.com/route-details/4607498"/>
    <hyperlink ref="C302" r:id="rId196" display="https://www.openrunner.com/route-details/18122078"/>
    <hyperlink ref="E302" r:id="rId197" display="https://www.openrunner.com/route-details/18122016"/>
    <hyperlink ref="G302" r:id="rId198" display="https://www.openrunner.com/route-details/7002464"/>
    <hyperlink ref="C305" r:id="rId199" display="https://www.openrunner.com/route-details/18123452"/>
    <hyperlink ref="E305" r:id="rId200" display="https://www.openrunner.com/route-details/8175435"/>
    <hyperlink ref="G305" r:id="rId201" display="https://www.openrunner.com/route-details/12227576"/>
    <hyperlink ref="C310" r:id="rId202" display="https://www.openrunner.com/route-details/18123588"/>
    <hyperlink ref="E310" r:id="rId203" display="https://www.openrunner.com/route-details/8166250"/>
    <hyperlink ref="G310" r:id="rId204" display="https://www.openrunner.com/route-details/5703079"/>
    <hyperlink ref="C313" r:id="rId205" display="https://www.openrunner.com/route-details/18123672"/>
    <hyperlink ref="E313" r:id="rId206" display="https://www.openrunner.com/route-details/18123635"/>
    <hyperlink ref="G313" r:id="rId207" display="https://www.openrunner.com/route-details/12132146"/>
    <hyperlink ref="C318" r:id="rId208" display="https://www.openrunner.com/route-details/18123750"/>
    <hyperlink ref="E318" r:id="rId209" display="https://www.openrunner.com/route-details/9392470"/>
    <hyperlink ref="G318" r:id="rId210" display="https://www.openrunner.com/route-details/5378625"/>
    <hyperlink ref="C321" r:id="rId211" display="https://www.openrunner.com/route-details/18123777"/>
    <hyperlink ref="E321" r:id="rId212" display="https://www.openrunner.com/route-details/9395131"/>
    <hyperlink ref="G321" r:id="rId213" display="https://www.openrunner.com/route-details/5724174"/>
  </hyperlinks>
  <printOptions/>
  <pageMargins left="0.7" right="0.7" top="0.75" bottom="0.75" header="0.3" footer="0.3"/>
  <pageSetup horizontalDpi="600" verticalDpi="600" orientation="portrait" paperSize="9" r:id="rId217"/>
  <drawing r:id="rId216"/>
  <legacyDrawing r:id="rId215"/>
</worksheet>
</file>

<file path=xl/worksheets/sheet2.xml><?xml version="1.0" encoding="utf-8"?>
<worksheet xmlns="http://schemas.openxmlformats.org/spreadsheetml/2006/main" xmlns:r="http://schemas.openxmlformats.org/officeDocument/2006/relationships">
  <sheetPr codeName="Feuil3"/>
  <dimension ref="A1:K35"/>
  <sheetViews>
    <sheetView zoomScalePageLayoutView="0" workbookViewId="0" topLeftCell="A1">
      <selection activeCell="L2" sqref="L2:M2"/>
    </sheetView>
  </sheetViews>
  <sheetFormatPr defaultColWidth="11.421875" defaultRowHeight="12.75"/>
  <cols>
    <col min="1" max="1" width="8.00390625" style="0" bestFit="1" customWidth="1"/>
    <col min="2" max="2" width="11.421875" style="0" bestFit="1" customWidth="1"/>
    <col min="3" max="3" width="10.421875" style="0" bestFit="1" customWidth="1"/>
    <col min="5" max="5" width="8.7109375" style="0" bestFit="1" customWidth="1"/>
    <col min="6" max="6" width="15.7109375" style="0" bestFit="1" customWidth="1"/>
    <col min="10" max="10" width="13.8515625" style="0" bestFit="1" customWidth="1"/>
  </cols>
  <sheetData>
    <row r="1" spans="1:10" ht="12.75">
      <c r="A1" s="7"/>
      <c r="B1" s="7"/>
      <c r="C1" s="7"/>
      <c r="D1" s="7"/>
      <c r="E1" s="7"/>
      <c r="F1" s="7"/>
      <c r="G1" s="7"/>
      <c r="H1" s="7"/>
      <c r="I1" s="7"/>
      <c r="J1" s="19"/>
    </row>
    <row r="2" spans="1:11" ht="12.75">
      <c r="A2" s="7" t="s">
        <v>15</v>
      </c>
      <c r="B2" s="7" t="s">
        <v>25</v>
      </c>
      <c r="C2" s="7" t="s">
        <v>25</v>
      </c>
      <c r="D2" s="7" t="s">
        <v>71</v>
      </c>
      <c r="E2" s="7" t="s">
        <v>45</v>
      </c>
      <c r="F2" s="7" t="s">
        <v>50</v>
      </c>
      <c r="G2" s="7" t="s">
        <v>56</v>
      </c>
      <c r="H2" s="7" t="s">
        <v>65</v>
      </c>
      <c r="I2" s="7" t="s">
        <v>79</v>
      </c>
      <c r="J2" s="19" t="s">
        <v>91</v>
      </c>
      <c r="K2" s="7" t="s">
        <v>116</v>
      </c>
    </row>
    <row r="3" spans="1:11" ht="12.75">
      <c r="A3" s="7" t="s">
        <v>16</v>
      </c>
      <c r="B3" s="7" t="s">
        <v>26</v>
      </c>
      <c r="C3" s="7" t="s">
        <v>31</v>
      </c>
      <c r="D3" s="7" t="s">
        <v>72</v>
      </c>
      <c r="E3" s="7" t="s">
        <v>47</v>
      </c>
      <c r="F3" s="7" t="s">
        <v>75</v>
      </c>
      <c r="G3" s="7" t="s">
        <v>57</v>
      </c>
      <c r="H3" s="7" t="s">
        <v>66</v>
      </c>
      <c r="I3" s="7" t="s">
        <v>80</v>
      </c>
      <c r="J3" s="19" t="s">
        <v>89</v>
      </c>
      <c r="K3" s="7" t="s">
        <v>117</v>
      </c>
    </row>
    <row r="4" spans="1:10" ht="12.75">
      <c r="A4" s="7" t="s">
        <v>21</v>
      </c>
      <c r="B4" s="7" t="s">
        <v>27</v>
      </c>
      <c r="C4" s="7" t="s">
        <v>32</v>
      </c>
      <c r="D4" s="7" t="s">
        <v>43</v>
      </c>
      <c r="E4" s="7" t="s">
        <v>48</v>
      </c>
      <c r="F4" s="7" t="s">
        <v>51</v>
      </c>
      <c r="G4" s="7" t="s">
        <v>58</v>
      </c>
      <c r="H4" s="7" t="s">
        <v>86</v>
      </c>
      <c r="I4" s="7" t="s">
        <v>81</v>
      </c>
      <c r="J4" s="19" t="s">
        <v>90</v>
      </c>
    </row>
    <row r="5" spans="1:10" ht="12.75">
      <c r="A5" s="7" t="s">
        <v>17</v>
      </c>
      <c r="B5" s="7" t="s">
        <v>28</v>
      </c>
      <c r="C5" s="7" t="s">
        <v>33</v>
      </c>
      <c r="D5" s="7" t="s">
        <v>44</v>
      </c>
      <c r="E5" s="7" t="s">
        <v>46</v>
      </c>
      <c r="F5" s="7" t="s">
        <v>52</v>
      </c>
      <c r="G5" s="7" t="s">
        <v>59</v>
      </c>
      <c r="H5" s="7" t="s">
        <v>67</v>
      </c>
      <c r="I5" t="s">
        <v>82</v>
      </c>
      <c r="J5" s="19" t="s">
        <v>92</v>
      </c>
    </row>
    <row r="6" spans="1:10" ht="12.75">
      <c r="A6" s="7" t="s">
        <v>18</v>
      </c>
      <c r="B6" s="7" t="s">
        <v>29</v>
      </c>
      <c r="C6" s="7" t="s">
        <v>34</v>
      </c>
      <c r="D6" s="7" t="s">
        <v>69</v>
      </c>
      <c r="E6" t="s">
        <v>49</v>
      </c>
      <c r="F6" s="7" t="s">
        <v>53</v>
      </c>
      <c r="G6" s="7" t="s">
        <v>60</v>
      </c>
      <c r="H6" s="7" t="s">
        <v>68</v>
      </c>
      <c r="J6" s="19" t="s">
        <v>94</v>
      </c>
    </row>
    <row r="7" spans="1:10" ht="12.75">
      <c r="A7" s="7" t="s">
        <v>19</v>
      </c>
      <c r="B7" s="7" t="s">
        <v>30</v>
      </c>
      <c r="C7" s="7" t="s">
        <v>35</v>
      </c>
      <c r="D7" s="7" t="s">
        <v>70</v>
      </c>
      <c r="F7" s="7" t="s">
        <v>76</v>
      </c>
      <c r="G7" s="7" t="s">
        <v>61</v>
      </c>
      <c r="H7" t="s">
        <v>87</v>
      </c>
      <c r="J7" s="19" t="s">
        <v>93</v>
      </c>
    </row>
    <row r="8" spans="1:10" ht="12.75">
      <c r="A8" s="7" t="s">
        <v>20</v>
      </c>
      <c r="B8" s="7"/>
      <c r="C8" s="7" t="s">
        <v>36</v>
      </c>
      <c r="D8" s="7" t="s">
        <v>41</v>
      </c>
      <c r="F8" s="7" t="s">
        <v>78</v>
      </c>
      <c r="G8" s="7" t="s">
        <v>62</v>
      </c>
      <c r="J8" s="19" t="s">
        <v>95</v>
      </c>
    </row>
    <row r="9" spans="1:10" ht="12.75">
      <c r="A9" s="7" t="s">
        <v>40</v>
      </c>
      <c r="B9" s="7"/>
      <c r="C9" s="7" t="s">
        <v>37</v>
      </c>
      <c r="D9" t="s">
        <v>42</v>
      </c>
      <c r="F9" s="7" t="s">
        <v>54</v>
      </c>
      <c r="G9" s="7" t="s">
        <v>63</v>
      </c>
      <c r="J9" s="19" t="s">
        <v>96</v>
      </c>
    </row>
    <row r="10" spans="3:10" ht="12.75">
      <c r="C10" t="s">
        <v>38</v>
      </c>
      <c r="F10" s="7" t="s">
        <v>55</v>
      </c>
      <c r="G10" t="s">
        <v>64</v>
      </c>
      <c r="J10" s="19" t="s">
        <v>97</v>
      </c>
    </row>
    <row r="11" spans="6:10" ht="12.75">
      <c r="F11" s="7" t="s">
        <v>10</v>
      </c>
      <c r="J11" s="19" t="s">
        <v>98</v>
      </c>
    </row>
    <row r="12" spans="6:10" ht="12.75">
      <c r="F12" s="7" t="s">
        <v>73</v>
      </c>
      <c r="J12" s="19" t="s">
        <v>99</v>
      </c>
    </row>
    <row r="13" spans="6:10" ht="12.75">
      <c r="F13" s="7" t="s">
        <v>74</v>
      </c>
      <c r="J13" s="19" t="s">
        <v>100</v>
      </c>
    </row>
    <row r="14" spans="6:10" ht="12.75">
      <c r="F14" t="s">
        <v>77</v>
      </c>
      <c r="J14" s="19" t="s">
        <v>101</v>
      </c>
    </row>
    <row r="15" ht="12.75">
      <c r="J15" s="19" t="s">
        <v>102</v>
      </c>
    </row>
    <row r="16" ht="12.75">
      <c r="J16" s="19" t="s">
        <v>103</v>
      </c>
    </row>
    <row r="17" ht="12.75">
      <c r="J17" s="19" t="s">
        <v>104</v>
      </c>
    </row>
    <row r="18" ht="12.75">
      <c r="J18" s="19" t="s">
        <v>105</v>
      </c>
    </row>
    <row r="19" ht="12.75">
      <c r="J19" s="19" t="s">
        <v>106</v>
      </c>
    </row>
    <row r="20" ht="12.75">
      <c r="J20" s="19" t="s">
        <v>107</v>
      </c>
    </row>
    <row r="21" ht="12.75">
      <c r="J21" s="19" t="s">
        <v>108</v>
      </c>
    </row>
    <row r="22" ht="12.75">
      <c r="J22" s="19" t="s">
        <v>109</v>
      </c>
    </row>
    <row r="23" ht="12.75">
      <c r="J23" s="19" t="s">
        <v>110</v>
      </c>
    </row>
    <row r="24" ht="12.75">
      <c r="J24" s="19" t="s">
        <v>111</v>
      </c>
    </row>
    <row r="25" ht="12.75">
      <c r="J25" s="19" t="s">
        <v>112</v>
      </c>
    </row>
    <row r="26" ht="12.75">
      <c r="J26" s="19"/>
    </row>
    <row r="27" ht="12.75">
      <c r="J27" s="19"/>
    </row>
    <row r="28" ht="12.75">
      <c r="J28" s="19"/>
    </row>
    <row r="29" ht="12.75">
      <c r="J29" s="19"/>
    </row>
    <row r="30" ht="12.75">
      <c r="J30" s="19"/>
    </row>
    <row r="31" ht="12.75">
      <c r="J31" s="19"/>
    </row>
    <row r="32" ht="12.75">
      <c r="J32" s="19"/>
    </row>
    <row r="33" ht="12.75">
      <c r="J33" s="19"/>
    </row>
    <row r="34" ht="12.75">
      <c r="J34" s="19"/>
    </row>
    <row r="35" ht="12.75">
      <c r="J35" s="19"/>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Feuil2">
    <pageSetUpPr fitToPage="1"/>
  </sheetPr>
  <dimension ref="A1:Q31"/>
  <sheetViews>
    <sheetView zoomScalePageLayoutView="0" workbookViewId="0" topLeftCell="A1">
      <selection activeCell="A19" sqref="A19"/>
    </sheetView>
  </sheetViews>
  <sheetFormatPr defaultColWidth="11.421875" defaultRowHeight="15" customHeight="1"/>
  <cols>
    <col min="1" max="1" width="40.28125" style="37" bestFit="1" customWidth="1"/>
    <col min="2" max="2" width="13.7109375" style="39" customWidth="1"/>
    <col min="3" max="3" width="13.7109375" style="38" customWidth="1"/>
    <col min="4" max="4" width="13.7109375" style="39" customWidth="1"/>
    <col min="5" max="5" width="13.7109375" style="38" customWidth="1"/>
    <col min="6" max="6" width="13.7109375" style="39" customWidth="1"/>
    <col min="7" max="7" width="13.7109375" style="38" customWidth="1"/>
    <col min="8" max="8" width="13.7109375" style="39" customWidth="1"/>
    <col min="9" max="9" width="13.7109375" style="38" customWidth="1"/>
    <col min="10" max="16384" width="11.421875" style="37" customWidth="1"/>
  </cols>
  <sheetData>
    <row r="1" spans="1:17" ht="27" customHeight="1" thickBot="1" thickTop="1">
      <c r="A1" s="40"/>
      <c r="B1" s="209" t="s">
        <v>136</v>
      </c>
      <c r="C1" s="209"/>
      <c r="D1" s="210" t="s">
        <v>137</v>
      </c>
      <c r="E1" s="210"/>
      <c r="F1" s="209" t="s">
        <v>138</v>
      </c>
      <c r="G1" s="209"/>
      <c r="H1" s="210" t="s">
        <v>139</v>
      </c>
      <c r="I1" s="210"/>
      <c r="N1" s="45"/>
      <c r="O1" s="45"/>
      <c r="P1" s="45"/>
      <c r="Q1" s="45"/>
    </row>
    <row r="2" spans="1:9" ht="15" customHeight="1" thickBot="1" thickTop="1">
      <c r="A2" s="40" t="s">
        <v>135</v>
      </c>
      <c r="B2" s="66"/>
      <c r="C2" s="67"/>
      <c r="D2" s="57"/>
      <c r="E2" s="58"/>
      <c r="F2" s="66"/>
      <c r="G2" s="67"/>
      <c r="H2" s="57"/>
      <c r="I2" s="58"/>
    </row>
    <row r="3" spans="1:9" ht="19.5" customHeight="1" thickBot="1" thickTop="1">
      <c r="A3" s="40"/>
      <c r="B3" s="77" t="s">
        <v>128</v>
      </c>
      <c r="C3" s="78" t="s">
        <v>0</v>
      </c>
      <c r="D3" s="59" t="s">
        <v>128</v>
      </c>
      <c r="E3" s="60" t="s">
        <v>0</v>
      </c>
      <c r="F3" s="77" t="s">
        <v>128</v>
      </c>
      <c r="G3" s="78" t="s">
        <v>0</v>
      </c>
      <c r="H3" s="59" t="s">
        <v>128</v>
      </c>
      <c r="I3" s="60" t="s">
        <v>0</v>
      </c>
    </row>
    <row r="4" spans="1:9" ht="15" customHeight="1" thickTop="1">
      <c r="A4" s="40" t="s">
        <v>131</v>
      </c>
      <c r="B4" s="68"/>
      <c r="C4" s="69"/>
      <c r="D4" s="50"/>
      <c r="E4" s="51"/>
      <c r="F4" s="68"/>
      <c r="G4" s="69"/>
      <c r="H4" s="50"/>
      <c r="I4" s="54"/>
    </row>
    <row r="5" spans="1:9" ht="15" customHeight="1">
      <c r="A5" s="40" t="s">
        <v>120</v>
      </c>
      <c r="B5" s="49">
        <f>B4+'Carnet d''entrainement'!S1</f>
        <v>0</v>
      </c>
      <c r="C5" s="61"/>
      <c r="D5" s="76">
        <f>D4+'Carnet d''entrainement'!T1</f>
        <v>0</v>
      </c>
      <c r="E5" s="61"/>
      <c r="F5" s="49">
        <f>F4+'Carnet d''entrainement'!U1</f>
        <v>0</v>
      </c>
      <c r="G5" s="61"/>
      <c r="H5" s="76">
        <f>H4+'Carnet d''entrainement'!V1</f>
        <v>0</v>
      </c>
      <c r="I5" s="61"/>
    </row>
    <row r="6" spans="1:9" ht="15" customHeight="1">
      <c r="A6" s="40" t="s">
        <v>119</v>
      </c>
      <c r="B6" s="71"/>
      <c r="C6" s="70"/>
      <c r="D6" s="52"/>
      <c r="E6" s="53"/>
      <c r="F6" s="71"/>
      <c r="G6" s="70"/>
      <c r="H6" s="52"/>
      <c r="I6" s="53"/>
    </row>
    <row r="7" spans="1:9" ht="15" customHeight="1">
      <c r="A7" s="40" t="s">
        <v>121</v>
      </c>
      <c r="B7" s="49">
        <f>B6+IF(B2=10,5000,IF(B2=11,5000,9000))</f>
        <v>9000</v>
      </c>
      <c r="C7" s="61"/>
      <c r="D7" s="76">
        <f>D6+IF(D2=10,5000,IF(D2=11,5000,9000))</f>
        <v>9000</v>
      </c>
      <c r="E7" s="61"/>
      <c r="F7" s="49">
        <f>F6+IF(F2=10,5000,IF(F2=11,5000,9000))</f>
        <v>9000</v>
      </c>
      <c r="G7" s="61"/>
      <c r="H7" s="76">
        <f>H6+IF(H2=10,5000,IF(H2=11,5000,9000))</f>
        <v>9000</v>
      </c>
      <c r="I7" s="61"/>
    </row>
    <row r="8" spans="1:9" ht="15" customHeight="1">
      <c r="A8" s="40" t="s">
        <v>133</v>
      </c>
      <c r="B8" s="100">
        <f>B7-B5</f>
        <v>9000</v>
      </c>
      <c r="C8" s="61"/>
      <c r="D8" s="100">
        <f>D7-D5</f>
        <v>9000</v>
      </c>
      <c r="E8" s="61"/>
      <c r="F8" s="99">
        <f>F7-F5</f>
        <v>9000</v>
      </c>
      <c r="G8" s="61"/>
      <c r="H8" s="100">
        <f>H7-H5</f>
        <v>9000</v>
      </c>
      <c r="I8" s="61"/>
    </row>
    <row r="9" spans="1:9" ht="15" customHeight="1">
      <c r="A9" s="40" t="s">
        <v>122</v>
      </c>
      <c r="B9" s="71"/>
      <c r="C9" s="70"/>
      <c r="D9" s="52"/>
      <c r="E9" s="53"/>
      <c r="F9" s="71"/>
      <c r="G9" s="70"/>
      <c r="H9" s="52"/>
      <c r="I9" s="53"/>
    </row>
    <row r="10" spans="1:9" ht="15" customHeight="1">
      <c r="A10" s="40" t="s">
        <v>125</v>
      </c>
      <c r="B10" s="62"/>
      <c r="C10" s="102">
        <f ca="1">IF(C9="",TODAY(),C9+(365*3))</f>
        <v>45306</v>
      </c>
      <c r="D10" s="64"/>
      <c r="E10" s="101">
        <f ca="1">IF(E9="",TODAY(),E9+(365*3))</f>
        <v>45306</v>
      </c>
      <c r="F10" s="64"/>
      <c r="G10" s="102">
        <f ca="1">IF(G9="",TODAY(),G9+(365*3))</f>
        <v>45306</v>
      </c>
      <c r="H10" s="64"/>
      <c r="I10" s="101">
        <f ca="1">IF(I9="",TODAY(),I9+(365*3))</f>
        <v>45306</v>
      </c>
    </row>
    <row r="11" spans="1:9" ht="15" customHeight="1">
      <c r="A11" s="40" t="s">
        <v>123</v>
      </c>
      <c r="B11" s="71"/>
      <c r="C11" s="70"/>
      <c r="D11" s="52"/>
      <c r="E11" s="53"/>
      <c r="F11" s="71"/>
      <c r="G11" s="70"/>
      <c r="H11" s="52"/>
      <c r="I11" s="53"/>
    </row>
    <row r="12" spans="1:9" ht="15" customHeight="1">
      <c r="A12" s="40" t="s">
        <v>126</v>
      </c>
      <c r="B12" s="62"/>
      <c r="C12" s="102">
        <f ca="1">IF(C11="",TODAY(),C11+(365*3))</f>
        <v>45306</v>
      </c>
      <c r="D12" s="64"/>
      <c r="E12" s="101">
        <f ca="1">IF(E11="",TODAY(),E11+(365*3))</f>
        <v>45306</v>
      </c>
      <c r="F12" s="64"/>
      <c r="G12" s="102">
        <f ca="1">IF(G11="",TODAY(),G11+(365*3))</f>
        <v>45306</v>
      </c>
      <c r="H12" s="64"/>
      <c r="I12" s="101">
        <f ca="1">IF(I11="",TODAY(),I11+(365*3))</f>
        <v>45306</v>
      </c>
    </row>
    <row r="13" spans="1:9" ht="15" customHeight="1">
      <c r="A13" s="40" t="s">
        <v>124</v>
      </c>
      <c r="B13" s="71"/>
      <c r="C13" s="70"/>
      <c r="D13" s="52"/>
      <c r="E13" s="53"/>
      <c r="F13" s="71"/>
      <c r="G13" s="70"/>
      <c r="H13" s="52"/>
      <c r="I13" s="53"/>
    </row>
    <row r="14" spans="1:9" ht="15" customHeight="1">
      <c r="A14" s="40" t="s">
        <v>127</v>
      </c>
      <c r="B14" s="49">
        <f>B13+15000</f>
        <v>15000</v>
      </c>
      <c r="C14" s="61"/>
      <c r="D14" s="76">
        <f>D13+15000</f>
        <v>15000</v>
      </c>
      <c r="E14" s="61"/>
      <c r="F14" s="49">
        <f>F13+15000</f>
        <v>15000</v>
      </c>
      <c r="G14" s="61"/>
      <c r="H14" s="76">
        <f>H13+15000</f>
        <v>15000</v>
      </c>
      <c r="I14" s="61"/>
    </row>
    <row r="15" spans="1:9" ht="15" customHeight="1">
      <c r="A15" s="40" t="s">
        <v>134</v>
      </c>
      <c r="B15" s="99">
        <f>B14-B5</f>
        <v>15000</v>
      </c>
      <c r="C15" s="63"/>
      <c r="D15" s="100">
        <f>D14-D5</f>
        <v>15000</v>
      </c>
      <c r="E15" s="65"/>
      <c r="F15" s="99">
        <f>F14-F5</f>
        <v>15000</v>
      </c>
      <c r="G15" s="65"/>
      <c r="H15" s="100">
        <f>H14-H5</f>
        <v>15000</v>
      </c>
      <c r="I15" s="65"/>
    </row>
    <row r="16" spans="1:9" ht="15" customHeight="1">
      <c r="A16" s="40" t="s">
        <v>129</v>
      </c>
      <c r="B16" s="71"/>
      <c r="C16" s="70"/>
      <c r="D16" s="52"/>
      <c r="E16" s="53"/>
      <c r="F16" s="71"/>
      <c r="G16" s="70"/>
      <c r="H16" s="52"/>
      <c r="I16" s="53"/>
    </row>
    <row r="17" spans="1:9" ht="15" customHeight="1">
      <c r="A17" s="40" t="s">
        <v>130</v>
      </c>
      <c r="B17" s="48">
        <f>B16+30000</f>
        <v>30000</v>
      </c>
      <c r="C17" s="47">
        <f>IF(C16="",C2+(365*3),C16+(365*3))</f>
        <v>1095</v>
      </c>
      <c r="D17" s="75">
        <f>D16+30000</f>
        <v>30000</v>
      </c>
      <c r="E17" s="74">
        <f>IF(E16="",E2+(365*3),E16+(365*3))</f>
        <v>1095</v>
      </c>
      <c r="F17" s="48">
        <f>F16+30000</f>
        <v>30000</v>
      </c>
      <c r="G17" s="47">
        <f>IF(G16="",G2+(365*3),G16+(365*3))</f>
        <v>1095</v>
      </c>
      <c r="H17" s="75">
        <f>H16+30000</f>
        <v>30000</v>
      </c>
      <c r="I17" s="74">
        <f>IF(I16="",I2+(365*3),I16+(365*3))</f>
        <v>1095</v>
      </c>
    </row>
    <row r="18" spans="1:9" ht="15" customHeight="1">
      <c r="A18" s="40" t="s">
        <v>132</v>
      </c>
      <c r="B18" s="99">
        <f>IF(B16="",30000-B5,B17-B5)</f>
        <v>30000</v>
      </c>
      <c r="C18" s="103">
        <f ca="1">_xlfn.IFERROR(DATEDIF(TODAY(),C17,"D"),DATEDIF(TODAY(),TODAY(),"D"))</f>
        <v>0</v>
      </c>
      <c r="D18" s="100">
        <f>IF(D16="",30000-D5,D17-D5)</f>
        <v>30000</v>
      </c>
      <c r="E18" s="104">
        <f ca="1">_xlfn.IFERROR(DATEDIF(TODAY(),E17,"D"),DATEDIF(TODAY(),TODAY(),"D"))</f>
        <v>0</v>
      </c>
      <c r="F18" s="99">
        <f>IF(F16="",30000-F5,F17-F5)</f>
        <v>30000</v>
      </c>
      <c r="G18" s="103">
        <f ca="1">_xlfn.IFERROR(DATEDIF(TODAY(),G17,"D"),DATEDIF(TODAY(),TODAY(),"D"))</f>
        <v>0</v>
      </c>
      <c r="H18" s="100">
        <f>IF(H16="",30000-H5,H17-H5)</f>
        <v>30000</v>
      </c>
      <c r="I18" s="104">
        <f ca="1">_xlfn.IFERROR(DATEDIF(TODAY(),I17,"D"),DATEDIF(TODAY(),TODAY(),"D"))</f>
        <v>0</v>
      </c>
    </row>
    <row r="19" spans="1:9" ht="15" customHeight="1">
      <c r="A19" s="40"/>
      <c r="B19" s="71"/>
      <c r="C19" s="70"/>
      <c r="D19" s="52"/>
      <c r="E19" s="53"/>
      <c r="F19" s="71"/>
      <c r="G19" s="70"/>
      <c r="H19" s="52"/>
      <c r="I19" s="53"/>
    </row>
    <row r="20" spans="1:9" ht="15" customHeight="1">
      <c r="A20" s="40"/>
      <c r="B20" s="71"/>
      <c r="C20" s="70"/>
      <c r="D20" s="52"/>
      <c r="E20" s="53"/>
      <c r="F20" s="71"/>
      <c r="G20" s="70"/>
      <c r="H20" s="52"/>
      <c r="I20" s="53"/>
    </row>
    <row r="21" spans="1:9" ht="15" customHeight="1">
      <c r="A21" s="40"/>
      <c r="B21" s="71"/>
      <c r="C21" s="70"/>
      <c r="D21" s="52"/>
      <c r="E21" s="53"/>
      <c r="F21" s="71"/>
      <c r="G21" s="70"/>
      <c r="H21" s="52"/>
      <c r="I21" s="53"/>
    </row>
    <row r="22" spans="1:9" ht="15" customHeight="1">
      <c r="A22" s="40"/>
      <c r="B22" s="71"/>
      <c r="C22" s="70"/>
      <c r="D22" s="52"/>
      <c r="E22" s="53"/>
      <c r="F22" s="71"/>
      <c r="G22" s="70"/>
      <c r="H22" s="52"/>
      <c r="I22" s="53"/>
    </row>
    <row r="23" spans="1:9" ht="15" customHeight="1">
      <c r="A23" s="40"/>
      <c r="B23" s="71"/>
      <c r="C23" s="70"/>
      <c r="D23" s="52"/>
      <c r="E23" s="53"/>
      <c r="F23" s="71"/>
      <c r="G23" s="70"/>
      <c r="H23" s="52"/>
      <c r="I23" s="53"/>
    </row>
    <row r="24" spans="1:9" ht="15" customHeight="1">
      <c r="A24" s="40"/>
      <c r="B24" s="71"/>
      <c r="C24" s="70"/>
      <c r="D24" s="52"/>
      <c r="E24" s="53"/>
      <c r="F24" s="71"/>
      <c r="G24" s="70"/>
      <c r="H24" s="52"/>
      <c r="I24" s="53"/>
    </row>
    <row r="25" spans="1:9" ht="15" customHeight="1">
      <c r="A25" s="40"/>
      <c r="B25" s="71"/>
      <c r="C25" s="70"/>
      <c r="D25" s="52"/>
      <c r="E25" s="53"/>
      <c r="F25" s="71"/>
      <c r="G25" s="70"/>
      <c r="H25" s="52"/>
      <c r="I25" s="53"/>
    </row>
    <row r="26" spans="1:9" ht="15" customHeight="1">
      <c r="A26" s="40"/>
      <c r="B26" s="71"/>
      <c r="C26" s="70"/>
      <c r="D26" s="52"/>
      <c r="E26" s="53"/>
      <c r="F26" s="71"/>
      <c r="G26" s="70"/>
      <c r="H26" s="52"/>
      <c r="I26" s="53"/>
    </row>
    <row r="27" spans="1:9" ht="15" customHeight="1">
      <c r="A27" s="40"/>
      <c r="B27" s="71"/>
      <c r="C27" s="70"/>
      <c r="D27" s="52"/>
      <c r="E27" s="53"/>
      <c r="F27" s="71"/>
      <c r="G27" s="70"/>
      <c r="H27" s="52"/>
      <c r="I27" s="53"/>
    </row>
    <row r="28" spans="1:9" ht="15" customHeight="1">
      <c r="A28" s="40"/>
      <c r="B28" s="71"/>
      <c r="C28" s="70"/>
      <c r="D28" s="52"/>
      <c r="E28" s="53"/>
      <c r="F28" s="71"/>
      <c r="G28" s="70"/>
      <c r="H28" s="52"/>
      <c r="I28" s="53"/>
    </row>
    <row r="29" spans="1:9" ht="15" customHeight="1">
      <c r="A29" s="40"/>
      <c r="B29" s="71"/>
      <c r="C29" s="70"/>
      <c r="D29" s="52"/>
      <c r="E29" s="53"/>
      <c r="F29" s="71"/>
      <c r="G29" s="70"/>
      <c r="H29" s="52"/>
      <c r="I29" s="53"/>
    </row>
    <row r="30" spans="1:9" ht="15" customHeight="1">
      <c r="A30" s="40"/>
      <c r="B30" s="71"/>
      <c r="C30" s="70"/>
      <c r="D30" s="52"/>
      <c r="E30" s="53"/>
      <c r="F30" s="71"/>
      <c r="G30" s="70"/>
      <c r="H30" s="52"/>
      <c r="I30" s="53"/>
    </row>
    <row r="31" spans="1:9" ht="15" customHeight="1" thickBot="1">
      <c r="A31" s="40"/>
      <c r="B31" s="72"/>
      <c r="C31" s="73"/>
      <c r="D31" s="55"/>
      <c r="E31" s="56"/>
      <c r="F31" s="72"/>
      <c r="G31" s="73"/>
      <c r="H31" s="55"/>
      <c r="I31" s="56"/>
    </row>
    <row r="32" ht="15" customHeight="1" thickTop="1"/>
  </sheetData>
  <sheetProtection password="DCA7" sheet="1" objects="1" scenarios="1" selectLockedCells="1"/>
  <mergeCells count="4">
    <mergeCell ref="B1:C1"/>
    <mergeCell ref="D1:E1"/>
    <mergeCell ref="F1:G1"/>
    <mergeCell ref="H1:I1"/>
  </mergeCells>
  <conditionalFormatting sqref="B4:I31">
    <cfRule type="cellIs" priority="2" dxfId="1" operator="lessThan" stopIfTrue="1">
      <formula>0</formula>
    </cfRule>
  </conditionalFormatting>
  <conditionalFormatting sqref="I10 G10 G12 I12 E10 E12 C10 C12 C17 E17 G17 I17">
    <cfRule type="cellIs" priority="1" dxfId="0" operator="lessThan" stopIfTrue="1">
      <formula>TODAY()</formula>
    </cfRule>
  </conditionalFormatting>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paperSize="9" scale="96" r:id="rId3"/>
  <legacyDrawing r:id="rId2"/>
</worksheet>
</file>

<file path=xl/worksheets/sheet4.xml><?xml version="1.0" encoding="utf-8"?>
<worksheet xmlns="http://schemas.openxmlformats.org/spreadsheetml/2006/main" xmlns:r="http://schemas.openxmlformats.org/officeDocument/2006/relationships">
  <sheetPr codeName="Feuil4"/>
  <dimension ref="D2:D3"/>
  <sheetViews>
    <sheetView zoomScalePageLayoutView="0" workbookViewId="0" topLeftCell="A1">
      <selection activeCell="E3" sqref="E3"/>
    </sheetView>
  </sheetViews>
  <sheetFormatPr defaultColWidth="11.421875" defaultRowHeight="12.75"/>
  <cols>
    <col min="1" max="1" width="2.421875" style="0" customWidth="1"/>
    <col min="2" max="2" width="45.57421875" style="0" customWidth="1"/>
    <col min="4" max="4" width="45.57421875" style="0" customWidth="1"/>
  </cols>
  <sheetData>
    <row r="2" ht="12.75">
      <c r="D2" s="32" t="s">
        <v>172</v>
      </c>
    </row>
    <row r="3" ht="12.75">
      <c r="D3" s="118" t="s">
        <v>626</v>
      </c>
    </row>
  </sheetData>
  <sheetProtection selectLockedCells="1" selectUnlockedCells="1"/>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codeName="Feuil5"/>
  <dimension ref="A1:AB247"/>
  <sheetViews>
    <sheetView zoomScalePageLayoutView="0" workbookViewId="0" topLeftCell="A1">
      <pane ySplit="1" topLeftCell="A2" activePane="bottomLeft" state="frozen"/>
      <selection pane="topLeft" activeCell="A1" sqref="A1"/>
      <selection pane="bottomLeft" activeCell="E19" sqref="E19"/>
    </sheetView>
  </sheetViews>
  <sheetFormatPr defaultColWidth="11.421875" defaultRowHeight="12.75"/>
  <cols>
    <col min="1" max="1" width="4.421875" style="0" customWidth="1"/>
    <col min="2" max="2" width="24.140625" style="0" bestFit="1" customWidth="1"/>
    <col min="3" max="3" width="9.8515625" style="0" bestFit="1" customWidth="1"/>
    <col min="4" max="4" width="12.7109375" style="0" bestFit="1" customWidth="1"/>
    <col min="5" max="5" width="39.7109375" style="0" bestFit="1" customWidth="1"/>
    <col min="6" max="6" width="56.140625" style="0" customWidth="1"/>
    <col min="7" max="7" width="9.8515625" style="0" bestFit="1" customWidth="1"/>
    <col min="8" max="8" width="10.140625" style="0" bestFit="1" customWidth="1"/>
    <col min="9" max="9" width="5.57421875" style="0" bestFit="1" customWidth="1"/>
    <col min="10" max="10" width="9.57421875" style="0" bestFit="1" customWidth="1"/>
    <col min="11" max="11" width="5.57421875" style="0" bestFit="1" customWidth="1"/>
    <col min="12" max="12" width="8.57421875" style="0" bestFit="1" customWidth="1"/>
    <col min="13" max="13" width="11.7109375" style="0" bestFit="1" customWidth="1"/>
    <col min="14" max="14" width="9.28125" style="0" bestFit="1" customWidth="1"/>
    <col min="15" max="15" width="13.7109375" style="0" bestFit="1" customWidth="1"/>
    <col min="19" max="19" width="8.421875" style="0" bestFit="1" customWidth="1"/>
    <col min="21" max="21" width="19.28125" style="0" bestFit="1" customWidth="1"/>
    <col min="22" max="22" width="6.140625" style="0" bestFit="1" customWidth="1"/>
    <col min="23" max="23" width="6.00390625" style="0" bestFit="1" customWidth="1"/>
    <col min="24" max="24" width="6.8515625" style="0" bestFit="1" customWidth="1"/>
    <col min="25" max="25" width="7.7109375" style="0" bestFit="1" customWidth="1"/>
    <col min="26" max="26" width="12.421875" style="0" bestFit="1" customWidth="1"/>
    <col min="27" max="27" width="6.140625" style="0" bestFit="1" customWidth="1"/>
    <col min="28" max="28" width="5.00390625" style="0" bestFit="1" customWidth="1"/>
  </cols>
  <sheetData>
    <row r="1" spans="1:28" ht="12.75">
      <c r="A1" s="113" t="s">
        <v>144</v>
      </c>
      <c r="B1" s="113" t="s">
        <v>145</v>
      </c>
      <c r="C1" s="113" t="s">
        <v>146</v>
      </c>
      <c r="D1" s="113" t="s">
        <v>147</v>
      </c>
      <c r="E1" s="113" t="s">
        <v>148</v>
      </c>
      <c r="F1" s="113" t="s">
        <v>149</v>
      </c>
      <c r="G1" s="113" t="s">
        <v>150</v>
      </c>
      <c r="H1" s="113" t="s">
        <v>151</v>
      </c>
      <c r="I1" s="113" t="s">
        <v>152</v>
      </c>
      <c r="J1" s="113" t="s">
        <v>153</v>
      </c>
      <c r="K1" s="113" t="s">
        <v>154</v>
      </c>
      <c r="L1" s="113" t="s">
        <v>155</v>
      </c>
      <c r="M1" s="113" t="s">
        <v>156</v>
      </c>
      <c r="N1" s="113" t="s">
        <v>157</v>
      </c>
      <c r="O1" s="113" t="s">
        <v>158</v>
      </c>
      <c r="P1" s="113" t="s">
        <v>159</v>
      </c>
      <c r="Q1" s="113" t="s">
        <v>160</v>
      </c>
      <c r="R1" s="113" t="s">
        <v>161</v>
      </c>
      <c r="S1" s="113" t="s">
        <v>162</v>
      </c>
      <c r="T1" s="113" t="s">
        <v>163</v>
      </c>
      <c r="U1" s="113" t="s">
        <v>164</v>
      </c>
      <c r="V1" s="113" t="s">
        <v>165</v>
      </c>
      <c r="W1" s="113" t="s">
        <v>166</v>
      </c>
      <c r="X1" s="113" t="s">
        <v>167</v>
      </c>
      <c r="Y1" s="113" t="s">
        <v>168</v>
      </c>
      <c r="Z1" s="113" t="s">
        <v>169</v>
      </c>
      <c r="AA1" s="113" t="s">
        <v>170</v>
      </c>
      <c r="AB1" s="113" t="s">
        <v>171</v>
      </c>
    </row>
    <row r="2" spans="2:28" ht="114.75">
      <c r="B2" s="114" t="s">
        <v>626</v>
      </c>
      <c r="C2">
        <v>1</v>
      </c>
      <c r="E2" t="s">
        <v>657</v>
      </c>
      <c r="F2" s="149" t="s">
        <v>937</v>
      </c>
      <c r="G2" s="115" t="s">
        <v>658</v>
      </c>
      <c r="H2" s="115" t="s">
        <v>658</v>
      </c>
      <c r="I2" s="116" t="s">
        <v>659</v>
      </c>
      <c r="M2">
        <v>0</v>
      </c>
      <c r="N2" t="s">
        <v>628</v>
      </c>
      <c r="R2" t="s">
        <v>661</v>
      </c>
      <c r="S2" t="s">
        <v>660</v>
      </c>
      <c r="T2">
        <v>0</v>
      </c>
      <c r="U2" t="s">
        <v>662</v>
      </c>
      <c r="W2" s="117" t="s">
        <v>663</v>
      </c>
      <c r="AB2" t="s">
        <v>629</v>
      </c>
    </row>
    <row r="3" spans="2:28" ht="114.75">
      <c r="B3" t="s">
        <v>626</v>
      </c>
      <c r="C3">
        <v>1</v>
      </c>
      <c r="E3" t="s">
        <v>664</v>
      </c>
      <c r="F3" s="149" t="s">
        <v>938</v>
      </c>
      <c r="G3" s="117" t="s">
        <v>658</v>
      </c>
      <c r="H3" s="117" t="s">
        <v>658</v>
      </c>
      <c r="I3" s="117" t="s">
        <v>659</v>
      </c>
      <c r="M3">
        <v>0</v>
      </c>
      <c r="N3" t="s">
        <v>628</v>
      </c>
      <c r="R3" t="s">
        <v>661</v>
      </c>
      <c r="S3" t="s">
        <v>660</v>
      </c>
      <c r="T3">
        <v>0</v>
      </c>
      <c r="U3" t="s">
        <v>662</v>
      </c>
      <c r="W3" s="117" t="s">
        <v>663</v>
      </c>
      <c r="AB3" t="s">
        <v>629</v>
      </c>
    </row>
    <row r="4" spans="2:28" ht="114.75">
      <c r="B4" t="s">
        <v>626</v>
      </c>
      <c r="C4">
        <v>1</v>
      </c>
      <c r="E4" t="s">
        <v>665</v>
      </c>
      <c r="F4" s="149" t="s">
        <v>939</v>
      </c>
      <c r="G4" s="117" t="s">
        <v>658</v>
      </c>
      <c r="H4" s="117" t="s">
        <v>658</v>
      </c>
      <c r="I4" s="117" t="s">
        <v>659</v>
      </c>
      <c r="M4">
        <v>0</v>
      </c>
      <c r="N4" t="s">
        <v>628</v>
      </c>
      <c r="R4" t="s">
        <v>661</v>
      </c>
      <c r="S4" t="s">
        <v>660</v>
      </c>
      <c r="T4">
        <v>0</v>
      </c>
      <c r="U4" t="s">
        <v>662</v>
      </c>
      <c r="W4" s="117" t="s">
        <v>663</v>
      </c>
      <c r="AB4" t="s">
        <v>629</v>
      </c>
    </row>
    <row r="5" spans="2:28" ht="114.75">
      <c r="B5" t="s">
        <v>626</v>
      </c>
      <c r="C5">
        <v>1</v>
      </c>
      <c r="E5" t="s">
        <v>666</v>
      </c>
      <c r="F5" s="149" t="s">
        <v>940</v>
      </c>
      <c r="G5" s="117" t="s">
        <v>667</v>
      </c>
      <c r="H5" s="117" t="s">
        <v>667</v>
      </c>
      <c r="I5" s="117" t="s">
        <v>659</v>
      </c>
      <c r="M5">
        <v>0</v>
      </c>
      <c r="N5" t="s">
        <v>628</v>
      </c>
      <c r="R5" t="s">
        <v>661</v>
      </c>
      <c r="S5" t="s">
        <v>660</v>
      </c>
      <c r="T5">
        <v>0</v>
      </c>
      <c r="U5" t="s">
        <v>662</v>
      </c>
      <c r="W5" s="117" t="s">
        <v>663</v>
      </c>
      <c r="AB5" t="s">
        <v>629</v>
      </c>
    </row>
    <row r="6" spans="2:28" ht="114.75">
      <c r="B6" t="s">
        <v>626</v>
      </c>
      <c r="C6">
        <v>1</v>
      </c>
      <c r="E6" t="s">
        <v>668</v>
      </c>
      <c r="F6" s="149" t="s">
        <v>941</v>
      </c>
      <c r="G6" s="117" t="s">
        <v>667</v>
      </c>
      <c r="H6" s="117" t="s">
        <v>667</v>
      </c>
      <c r="I6" s="117" t="s">
        <v>659</v>
      </c>
      <c r="M6">
        <v>0</v>
      </c>
      <c r="N6" t="s">
        <v>628</v>
      </c>
      <c r="R6" t="s">
        <v>661</v>
      </c>
      <c r="S6" t="s">
        <v>660</v>
      </c>
      <c r="T6">
        <v>0</v>
      </c>
      <c r="U6" t="s">
        <v>662</v>
      </c>
      <c r="W6" s="117" t="s">
        <v>663</v>
      </c>
      <c r="AB6" t="s">
        <v>629</v>
      </c>
    </row>
    <row r="7" spans="2:28" ht="114.75">
      <c r="B7" t="s">
        <v>626</v>
      </c>
      <c r="C7">
        <v>1</v>
      </c>
      <c r="E7" t="s">
        <v>669</v>
      </c>
      <c r="F7" s="149" t="s">
        <v>942</v>
      </c>
      <c r="G7" s="117" t="s">
        <v>667</v>
      </c>
      <c r="H7" s="117" t="s">
        <v>667</v>
      </c>
      <c r="I7" s="117" t="s">
        <v>659</v>
      </c>
      <c r="M7">
        <v>0</v>
      </c>
      <c r="N7" t="s">
        <v>628</v>
      </c>
      <c r="R7" t="s">
        <v>661</v>
      </c>
      <c r="S7" t="s">
        <v>660</v>
      </c>
      <c r="T7">
        <v>0</v>
      </c>
      <c r="U7" t="s">
        <v>662</v>
      </c>
      <c r="W7" s="117" t="s">
        <v>663</v>
      </c>
      <c r="AB7" t="s">
        <v>629</v>
      </c>
    </row>
    <row r="8" spans="2:28" ht="114.75">
      <c r="B8" t="s">
        <v>626</v>
      </c>
      <c r="C8">
        <v>1</v>
      </c>
      <c r="E8" t="s">
        <v>670</v>
      </c>
      <c r="F8" s="149" t="s">
        <v>940</v>
      </c>
      <c r="G8" s="117" t="s">
        <v>671</v>
      </c>
      <c r="H8" s="117" t="s">
        <v>671</v>
      </c>
      <c r="I8" s="117" t="s">
        <v>659</v>
      </c>
      <c r="M8">
        <v>0</v>
      </c>
      <c r="N8" t="s">
        <v>628</v>
      </c>
      <c r="R8" t="s">
        <v>661</v>
      </c>
      <c r="S8" t="s">
        <v>660</v>
      </c>
      <c r="T8">
        <v>0</v>
      </c>
      <c r="U8" t="s">
        <v>662</v>
      </c>
      <c r="W8" s="117" t="s">
        <v>663</v>
      </c>
      <c r="AB8" t="s">
        <v>629</v>
      </c>
    </row>
    <row r="9" spans="2:28" ht="114.75">
      <c r="B9" t="s">
        <v>626</v>
      </c>
      <c r="C9">
        <v>1</v>
      </c>
      <c r="E9" t="s">
        <v>672</v>
      </c>
      <c r="F9" s="149" t="s">
        <v>940</v>
      </c>
      <c r="G9" s="117" t="s">
        <v>671</v>
      </c>
      <c r="H9" s="117" t="s">
        <v>671</v>
      </c>
      <c r="I9" s="117" t="s">
        <v>659</v>
      </c>
      <c r="M9">
        <v>0</v>
      </c>
      <c r="N9" t="s">
        <v>628</v>
      </c>
      <c r="R9" t="s">
        <v>661</v>
      </c>
      <c r="S9" t="s">
        <v>660</v>
      </c>
      <c r="T9">
        <v>0</v>
      </c>
      <c r="U9" t="s">
        <v>662</v>
      </c>
      <c r="W9" s="117" t="s">
        <v>663</v>
      </c>
      <c r="AB9" t="s">
        <v>629</v>
      </c>
    </row>
    <row r="10" spans="2:28" ht="114.75">
      <c r="B10" t="s">
        <v>626</v>
      </c>
      <c r="C10">
        <v>1</v>
      </c>
      <c r="E10" t="s">
        <v>673</v>
      </c>
      <c r="F10" s="149" t="s">
        <v>943</v>
      </c>
      <c r="G10" s="117" t="s">
        <v>671</v>
      </c>
      <c r="H10" s="117" t="s">
        <v>671</v>
      </c>
      <c r="I10" s="117" t="s">
        <v>659</v>
      </c>
      <c r="M10">
        <v>0</v>
      </c>
      <c r="N10" t="s">
        <v>628</v>
      </c>
      <c r="R10" t="s">
        <v>661</v>
      </c>
      <c r="S10" t="s">
        <v>660</v>
      </c>
      <c r="T10">
        <v>0</v>
      </c>
      <c r="U10" t="s">
        <v>662</v>
      </c>
      <c r="W10" s="117" t="s">
        <v>663</v>
      </c>
      <c r="AB10" t="s">
        <v>629</v>
      </c>
    </row>
    <row r="11" spans="2:28" ht="114.75">
      <c r="B11" t="s">
        <v>626</v>
      </c>
      <c r="C11">
        <v>1</v>
      </c>
      <c r="E11" t="s">
        <v>674</v>
      </c>
      <c r="F11" s="149" t="s">
        <v>940</v>
      </c>
      <c r="G11" s="117" t="s">
        <v>675</v>
      </c>
      <c r="H11" s="117" t="s">
        <v>675</v>
      </c>
      <c r="I11" s="117" t="s">
        <v>659</v>
      </c>
      <c r="M11">
        <v>0</v>
      </c>
      <c r="N11" t="s">
        <v>628</v>
      </c>
      <c r="R11" t="s">
        <v>661</v>
      </c>
      <c r="S11" t="s">
        <v>660</v>
      </c>
      <c r="T11">
        <v>0</v>
      </c>
      <c r="U11" t="s">
        <v>662</v>
      </c>
      <c r="W11" s="117" t="s">
        <v>663</v>
      </c>
      <c r="AB11" t="s">
        <v>629</v>
      </c>
    </row>
    <row r="12" spans="2:28" ht="114.75">
      <c r="B12" t="s">
        <v>626</v>
      </c>
      <c r="C12">
        <v>1</v>
      </c>
      <c r="E12" t="s">
        <v>676</v>
      </c>
      <c r="F12" s="149" t="s">
        <v>944</v>
      </c>
      <c r="G12" s="117" t="s">
        <v>675</v>
      </c>
      <c r="H12" s="117" t="s">
        <v>675</v>
      </c>
      <c r="I12" s="117" t="s">
        <v>659</v>
      </c>
      <c r="M12">
        <v>0</v>
      </c>
      <c r="N12" t="s">
        <v>628</v>
      </c>
      <c r="R12" t="s">
        <v>661</v>
      </c>
      <c r="S12" t="s">
        <v>660</v>
      </c>
      <c r="T12">
        <v>0</v>
      </c>
      <c r="U12" t="s">
        <v>662</v>
      </c>
      <c r="W12" s="117" t="s">
        <v>663</v>
      </c>
      <c r="AB12" t="s">
        <v>629</v>
      </c>
    </row>
    <row r="13" spans="2:28" ht="114.75">
      <c r="B13" t="s">
        <v>626</v>
      </c>
      <c r="C13">
        <v>1</v>
      </c>
      <c r="E13" t="s">
        <v>677</v>
      </c>
      <c r="F13" s="149" t="s">
        <v>945</v>
      </c>
      <c r="G13" s="117" t="s">
        <v>675</v>
      </c>
      <c r="H13" s="117" t="s">
        <v>675</v>
      </c>
      <c r="I13" s="117" t="s">
        <v>659</v>
      </c>
      <c r="M13">
        <v>0</v>
      </c>
      <c r="N13" t="s">
        <v>628</v>
      </c>
      <c r="R13" t="s">
        <v>661</v>
      </c>
      <c r="S13" t="s">
        <v>660</v>
      </c>
      <c r="T13">
        <v>0</v>
      </c>
      <c r="U13" t="s">
        <v>662</v>
      </c>
      <c r="W13" s="117" t="s">
        <v>663</v>
      </c>
      <c r="AB13" t="s">
        <v>629</v>
      </c>
    </row>
    <row r="14" spans="2:28" ht="114.75">
      <c r="B14" t="s">
        <v>626</v>
      </c>
      <c r="C14">
        <v>1</v>
      </c>
      <c r="E14" t="s">
        <v>678</v>
      </c>
      <c r="F14" s="149" t="s">
        <v>940</v>
      </c>
      <c r="G14" s="117" t="s">
        <v>679</v>
      </c>
      <c r="H14" s="117" t="s">
        <v>679</v>
      </c>
      <c r="I14" s="117" t="s">
        <v>659</v>
      </c>
      <c r="M14">
        <v>0</v>
      </c>
      <c r="N14" t="s">
        <v>628</v>
      </c>
      <c r="R14" t="s">
        <v>661</v>
      </c>
      <c r="S14" t="s">
        <v>660</v>
      </c>
      <c r="T14">
        <v>0</v>
      </c>
      <c r="U14" t="s">
        <v>662</v>
      </c>
      <c r="W14" s="117" t="s">
        <v>663</v>
      </c>
      <c r="AB14" t="s">
        <v>629</v>
      </c>
    </row>
    <row r="15" spans="2:28" ht="114.75">
      <c r="B15" t="s">
        <v>626</v>
      </c>
      <c r="C15">
        <v>1</v>
      </c>
      <c r="E15" t="s">
        <v>680</v>
      </c>
      <c r="F15" s="149" t="s">
        <v>940</v>
      </c>
      <c r="G15" s="117" t="s">
        <v>679</v>
      </c>
      <c r="H15" s="117" t="s">
        <v>679</v>
      </c>
      <c r="I15" s="117" t="s">
        <v>659</v>
      </c>
      <c r="M15">
        <v>0</v>
      </c>
      <c r="N15" t="s">
        <v>628</v>
      </c>
      <c r="R15" t="s">
        <v>661</v>
      </c>
      <c r="S15" t="s">
        <v>660</v>
      </c>
      <c r="T15">
        <v>0</v>
      </c>
      <c r="U15" t="s">
        <v>662</v>
      </c>
      <c r="W15" s="117" t="s">
        <v>663</v>
      </c>
      <c r="AB15" t="s">
        <v>629</v>
      </c>
    </row>
    <row r="16" spans="2:28" ht="114.75">
      <c r="B16" t="s">
        <v>626</v>
      </c>
      <c r="C16">
        <v>1</v>
      </c>
      <c r="E16" t="s">
        <v>681</v>
      </c>
      <c r="F16" s="149" t="s">
        <v>946</v>
      </c>
      <c r="G16" s="117" t="s">
        <v>679</v>
      </c>
      <c r="H16" s="117" t="s">
        <v>679</v>
      </c>
      <c r="I16" s="117" t="s">
        <v>659</v>
      </c>
      <c r="M16">
        <v>0</v>
      </c>
      <c r="N16" t="s">
        <v>628</v>
      </c>
      <c r="R16" t="s">
        <v>661</v>
      </c>
      <c r="S16" t="s">
        <v>660</v>
      </c>
      <c r="T16">
        <v>0</v>
      </c>
      <c r="U16" t="s">
        <v>662</v>
      </c>
      <c r="W16" s="117" t="s">
        <v>663</v>
      </c>
      <c r="AB16" t="s">
        <v>629</v>
      </c>
    </row>
    <row r="17" spans="2:28" ht="114.75">
      <c r="B17" t="s">
        <v>626</v>
      </c>
      <c r="C17">
        <v>1</v>
      </c>
      <c r="E17" t="s">
        <v>682</v>
      </c>
      <c r="F17" s="149" t="s">
        <v>940</v>
      </c>
      <c r="G17" s="117" t="s">
        <v>683</v>
      </c>
      <c r="H17" s="117" t="s">
        <v>683</v>
      </c>
      <c r="I17" s="117" t="s">
        <v>659</v>
      </c>
      <c r="M17">
        <v>0</v>
      </c>
      <c r="N17" t="s">
        <v>628</v>
      </c>
      <c r="R17" t="s">
        <v>661</v>
      </c>
      <c r="S17" t="s">
        <v>660</v>
      </c>
      <c r="T17">
        <v>0</v>
      </c>
      <c r="U17" t="s">
        <v>662</v>
      </c>
      <c r="W17" s="117" t="s">
        <v>663</v>
      </c>
      <c r="AB17" t="s">
        <v>629</v>
      </c>
    </row>
    <row r="18" spans="2:28" ht="114.75">
      <c r="B18" t="s">
        <v>626</v>
      </c>
      <c r="C18">
        <v>1</v>
      </c>
      <c r="E18" t="s">
        <v>684</v>
      </c>
      <c r="F18" s="149" t="s">
        <v>947</v>
      </c>
      <c r="G18" s="117" t="s">
        <v>683</v>
      </c>
      <c r="H18" s="117" t="s">
        <v>683</v>
      </c>
      <c r="I18" s="117" t="s">
        <v>659</v>
      </c>
      <c r="M18">
        <v>0</v>
      </c>
      <c r="N18" t="s">
        <v>628</v>
      </c>
      <c r="R18" t="s">
        <v>661</v>
      </c>
      <c r="S18" t="s">
        <v>660</v>
      </c>
      <c r="T18">
        <v>0</v>
      </c>
      <c r="U18" t="s">
        <v>662</v>
      </c>
      <c r="W18" s="117" t="s">
        <v>663</v>
      </c>
      <c r="AB18" t="s">
        <v>629</v>
      </c>
    </row>
    <row r="19" spans="2:28" ht="114.75">
      <c r="B19" t="s">
        <v>626</v>
      </c>
      <c r="C19">
        <v>1</v>
      </c>
      <c r="E19" t="s">
        <v>685</v>
      </c>
      <c r="F19" s="149" t="s">
        <v>948</v>
      </c>
      <c r="G19" s="117" t="s">
        <v>683</v>
      </c>
      <c r="H19" s="117" t="s">
        <v>683</v>
      </c>
      <c r="I19" s="117" t="s">
        <v>659</v>
      </c>
      <c r="M19">
        <v>0</v>
      </c>
      <c r="N19" t="s">
        <v>628</v>
      </c>
      <c r="R19" t="s">
        <v>661</v>
      </c>
      <c r="S19" t="s">
        <v>660</v>
      </c>
      <c r="T19">
        <v>0</v>
      </c>
      <c r="U19" t="s">
        <v>662</v>
      </c>
      <c r="W19" s="117" t="s">
        <v>663</v>
      </c>
      <c r="AB19" t="s">
        <v>629</v>
      </c>
    </row>
    <row r="20" spans="2:28" ht="114.75">
      <c r="B20" t="s">
        <v>626</v>
      </c>
      <c r="C20">
        <v>1</v>
      </c>
      <c r="E20" t="s">
        <v>686</v>
      </c>
      <c r="F20" s="149" t="s">
        <v>940</v>
      </c>
      <c r="G20" s="117" t="s">
        <v>687</v>
      </c>
      <c r="H20" s="117" t="s">
        <v>687</v>
      </c>
      <c r="I20" s="117" t="s">
        <v>659</v>
      </c>
      <c r="M20">
        <v>0</v>
      </c>
      <c r="N20" t="s">
        <v>628</v>
      </c>
      <c r="R20" t="s">
        <v>661</v>
      </c>
      <c r="S20" t="s">
        <v>660</v>
      </c>
      <c r="T20">
        <v>0</v>
      </c>
      <c r="U20" t="s">
        <v>662</v>
      </c>
      <c r="W20" s="117" t="s">
        <v>663</v>
      </c>
      <c r="AB20" t="s">
        <v>629</v>
      </c>
    </row>
    <row r="21" spans="2:28" ht="114.75">
      <c r="B21" t="s">
        <v>626</v>
      </c>
      <c r="C21">
        <v>1</v>
      </c>
      <c r="E21" t="s">
        <v>688</v>
      </c>
      <c r="F21" s="149" t="s">
        <v>949</v>
      </c>
      <c r="G21" s="117" t="s">
        <v>687</v>
      </c>
      <c r="H21" s="117" t="s">
        <v>687</v>
      </c>
      <c r="I21" s="117" t="s">
        <v>659</v>
      </c>
      <c r="M21">
        <v>0</v>
      </c>
      <c r="N21" t="s">
        <v>628</v>
      </c>
      <c r="R21" t="s">
        <v>661</v>
      </c>
      <c r="S21" t="s">
        <v>660</v>
      </c>
      <c r="T21">
        <v>0</v>
      </c>
      <c r="U21" t="s">
        <v>662</v>
      </c>
      <c r="W21" s="117" t="s">
        <v>663</v>
      </c>
      <c r="AB21" t="s">
        <v>629</v>
      </c>
    </row>
    <row r="22" spans="2:28" ht="114.75">
      <c r="B22" t="s">
        <v>626</v>
      </c>
      <c r="C22">
        <v>1</v>
      </c>
      <c r="E22" t="s">
        <v>689</v>
      </c>
      <c r="F22" s="149" t="s">
        <v>950</v>
      </c>
      <c r="G22" s="117" t="s">
        <v>687</v>
      </c>
      <c r="H22" s="117" t="s">
        <v>687</v>
      </c>
      <c r="I22" s="117" t="s">
        <v>659</v>
      </c>
      <c r="M22">
        <v>0</v>
      </c>
      <c r="N22" t="s">
        <v>628</v>
      </c>
      <c r="R22" t="s">
        <v>661</v>
      </c>
      <c r="S22" t="s">
        <v>660</v>
      </c>
      <c r="T22">
        <v>0</v>
      </c>
      <c r="U22" t="s">
        <v>662</v>
      </c>
      <c r="W22" s="117" t="s">
        <v>663</v>
      </c>
      <c r="AB22" t="s">
        <v>629</v>
      </c>
    </row>
    <row r="23" spans="2:28" ht="114.75">
      <c r="B23" t="s">
        <v>626</v>
      </c>
      <c r="C23">
        <v>1</v>
      </c>
      <c r="E23" t="s">
        <v>690</v>
      </c>
      <c r="F23" s="149" t="s">
        <v>940</v>
      </c>
      <c r="G23" s="117" t="s">
        <v>691</v>
      </c>
      <c r="H23" s="117" t="s">
        <v>691</v>
      </c>
      <c r="I23" s="117" t="s">
        <v>659</v>
      </c>
      <c r="M23">
        <v>0</v>
      </c>
      <c r="N23" t="s">
        <v>628</v>
      </c>
      <c r="R23" t="s">
        <v>661</v>
      </c>
      <c r="S23" t="s">
        <v>660</v>
      </c>
      <c r="T23">
        <v>0</v>
      </c>
      <c r="U23" t="s">
        <v>662</v>
      </c>
      <c r="W23" s="117" t="s">
        <v>663</v>
      </c>
      <c r="AB23" t="s">
        <v>629</v>
      </c>
    </row>
    <row r="24" spans="2:28" ht="114.75">
      <c r="B24" t="s">
        <v>626</v>
      </c>
      <c r="C24">
        <v>1</v>
      </c>
      <c r="E24" t="s">
        <v>692</v>
      </c>
      <c r="F24" s="149" t="s">
        <v>951</v>
      </c>
      <c r="G24" s="117" t="s">
        <v>691</v>
      </c>
      <c r="H24" s="117" t="s">
        <v>691</v>
      </c>
      <c r="I24" s="117" t="s">
        <v>659</v>
      </c>
      <c r="M24">
        <v>0</v>
      </c>
      <c r="N24" t="s">
        <v>628</v>
      </c>
      <c r="R24" t="s">
        <v>661</v>
      </c>
      <c r="S24" t="s">
        <v>660</v>
      </c>
      <c r="T24">
        <v>0</v>
      </c>
      <c r="U24" t="s">
        <v>662</v>
      </c>
      <c r="W24" s="117" t="s">
        <v>663</v>
      </c>
      <c r="AB24" t="s">
        <v>629</v>
      </c>
    </row>
    <row r="25" spans="2:28" ht="114.75">
      <c r="B25" t="s">
        <v>626</v>
      </c>
      <c r="C25">
        <v>1</v>
      </c>
      <c r="E25" t="s">
        <v>693</v>
      </c>
      <c r="F25" s="149" t="s">
        <v>952</v>
      </c>
      <c r="G25" s="117" t="s">
        <v>691</v>
      </c>
      <c r="H25" s="117" t="s">
        <v>691</v>
      </c>
      <c r="I25" s="117" t="s">
        <v>659</v>
      </c>
      <c r="M25">
        <v>0</v>
      </c>
      <c r="N25" t="s">
        <v>628</v>
      </c>
      <c r="R25" t="s">
        <v>661</v>
      </c>
      <c r="S25" t="s">
        <v>660</v>
      </c>
      <c r="T25">
        <v>0</v>
      </c>
      <c r="U25" t="s">
        <v>662</v>
      </c>
      <c r="W25" s="117" t="s">
        <v>663</v>
      </c>
      <c r="AB25" t="s">
        <v>629</v>
      </c>
    </row>
    <row r="26" spans="2:28" ht="114.75">
      <c r="B26" t="s">
        <v>626</v>
      </c>
      <c r="C26">
        <v>1</v>
      </c>
      <c r="E26" t="s">
        <v>694</v>
      </c>
      <c r="F26" s="149" t="s">
        <v>940</v>
      </c>
      <c r="G26" s="117" t="s">
        <v>695</v>
      </c>
      <c r="H26" s="117" t="s">
        <v>695</v>
      </c>
      <c r="I26" s="117" t="s">
        <v>659</v>
      </c>
      <c r="M26">
        <v>0</v>
      </c>
      <c r="N26" t="s">
        <v>628</v>
      </c>
      <c r="R26" t="s">
        <v>661</v>
      </c>
      <c r="S26" t="s">
        <v>660</v>
      </c>
      <c r="T26">
        <v>0</v>
      </c>
      <c r="U26" t="s">
        <v>662</v>
      </c>
      <c r="W26" s="117" t="s">
        <v>663</v>
      </c>
      <c r="AB26" t="s">
        <v>629</v>
      </c>
    </row>
    <row r="27" spans="2:28" ht="114.75">
      <c r="B27" t="s">
        <v>626</v>
      </c>
      <c r="C27">
        <v>1</v>
      </c>
      <c r="E27" t="s">
        <v>696</v>
      </c>
      <c r="F27" s="149" t="s">
        <v>953</v>
      </c>
      <c r="G27" s="117" t="s">
        <v>695</v>
      </c>
      <c r="H27" s="117" t="s">
        <v>695</v>
      </c>
      <c r="I27" s="117" t="s">
        <v>659</v>
      </c>
      <c r="M27">
        <v>0</v>
      </c>
      <c r="N27" t="s">
        <v>628</v>
      </c>
      <c r="R27" t="s">
        <v>661</v>
      </c>
      <c r="S27" t="s">
        <v>660</v>
      </c>
      <c r="T27">
        <v>0</v>
      </c>
      <c r="U27" t="s">
        <v>662</v>
      </c>
      <c r="W27" s="117" t="s">
        <v>663</v>
      </c>
      <c r="AB27" t="s">
        <v>629</v>
      </c>
    </row>
    <row r="28" spans="2:28" ht="114.75">
      <c r="B28" t="s">
        <v>626</v>
      </c>
      <c r="C28">
        <v>1</v>
      </c>
      <c r="E28" t="s">
        <v>697</v>
      </c>
      <c r="F28" s="149" t="s">
        <v>954</v>
      </c>
      <c r="G28" s="117" t="s">
        <v>695</v>
      </c>
      <c r="H28" s="117" t="s">
        <v>695</v>
      </c>
      <c r="I28" s="117" t="s">
        <v>659</v>
      </c>
      <c r="M28">
        <v>0</v>
      </c>
      <c r="N28" t="s">
        <v>628</v>
      </c>
      <c r="R28" t="s">
        <v>661</v>
      </c>
      <c r="S28" t="s">
        <v>660</v>
      </c>
      <c r="T28">
        <v>0</v>
      </c>
      <c r="U28" t="s">
        <v>662</v>
      </c>
      <c r="W28" s="117" t="s">
        <v>663</v>
      </c>
      <c r="AB28" t="s">
        <v>629</v>
      </c>
    </row>
    <row r="29" spans="2:28" ht="114.75">
      <c r="B29" t="s">
        <v>626</v>
      </c>
      <c r="C29">
        <v>1</v>
      </c>
      <c r="E29" t="s">
        <v>698</v>
      </c>
      <c r="F29" s="149" t="s">
        <v>940</v>
      </c>
      <c r="G29" s="117" t="s">
        <v>699</v>
      </c>
      <c r="H29" s="117" t="s">
        <v>699</v>
      </c>
      <c r="I29" s="117" t="s">
        <v>659</v>
      </c>
      <c r="M29">
        <v>0</v>
      </c>
      <c r="N29" t="s">
        <v>628</v>
      </c>
      <c r="R29" t="s">
        <v>661</v>
      </c>
      <c r="S29" t="s">
        <v>660</v>
      </c>
      <c r="T29">
        <v>0</v>
      </c>
      <c r="U29" t="s">
        <v>662</v>
      </c>
      <c r="W29" s="117" t="s">
        <v>663</v>
      </c>
      <c r="AB29" t="s">
        <v>629</v>
      </c>
    </row>
    <row r="30" spans="2:28" ht="114.75">
      <c r="B30" t="s">
        <v>626</v>
      </c>
      <c r="C30">
        <v>1</v>
      </c>
      <c r="E30" t="s">
        <v>700</v>
      </c>
      <c r="F30" s="149" t="s">
        <v>955</v>
      </c>
      <c r="G30" s="117" t="s">
        <v>699</v>
      </c>
      <c r="H30" s="117" t="s">
        <v>699</v>
      </c>
      <c r="I30" s="117" t="s">
        <v>659</v>
      </c>
      <c r="M30">
        <v>0</v>
      </c>
      <c r="N30" t="s">
        <v>628</v>
      </c>
      <c r="R30" t="s">
        <v>661</v>
      </c>
      <c r="S30" t="s">
        <v>660</v>
      </c>
      <c r="T30">
        <v>0</v>
      </c>
      <c r="U30" t="s">
        <v>662</v>
      </c>
      <c r="W30" s="117" t="s">
        <v>663</v>
      </c>
      <c r="AB30" t="s">
        <v>629</v>
      </c>
    </row>
    <row r="31" spans="2:28" ht="114.75">
      <c r="B31" t="s">
        <v>626</v>
      </c>
      <c r="C31">
        <v>1</v>
      </c>
      <c r="E31" t="s">
        <v>701</v>
      </c>
      <c r="F31" s="149" t="s">
        <v>956</v>
      </c>
      <c r="G31" s="117" t="s">
        <v>699</v>
      </c>
      <c r="H31" s="117" t="s">
        <v>699</v>
      </c>
      <c r="I31" s="117" t="s">
        <v>659</v>
      </c>
      <c r="M31">
        <v>0</v>
      </c>
      <c r="N31" t="s">
        <v>628</v>
      </c>
      <c r="R31" t="s">
        <v>661</v>
      </c>
      <c r="S31" t="s">
        <v>660</v>
      </c>
      <c r="T31">
        <v>0</v>
      </c>
      <c r="U31" t="s">
        <v>662</v>
      </c>
      <c r="W31" s="117" t="s">
        <v>663</v>
      </c>
      <c r="AB31" t="s">
        <v>629</v>
      </c>
    </row>
    <row r="32" spans="2:28" ht="114.75">
      <c r="B32" t="s">
        <v>626</v>
      </c>
      <c r="C32">
        <v>1</v>
      </c>
      <c r="E32" t="s">
        <v>702</v>
      </c>
      <c r="F32" s="149" t="s">
        <v>940</v>
      </c>
      <c r="G32" s="117" t="s">
        <v>627</v>
      </c>
      <c r="H32" s="117" t="s">
        <v>627</v>
      </c>
      <c r="I32" s="117" t="s">
        <v>659</v>
      </c>
      <c r="M32">
        <v>0</v>
      </c>
      <c r="N32" t="s">
        <v>628</v>
      </c>
      <c r="R32" t="s">
        <v>661</v>
      </c>
      <c r="S32" t="s">
        <v>660</v>
      </c>
      <c r="T32">
        <v>0</v>
      </c>
      <c r="U32" t="s">
        <v>662</v>
      </c>
      <c r="W32" s="117" t="s">
        <v>663</v>
      </c>
      <c r="AB32" t="s">
        <v>629</v>
      </c>
    </row>
    <row r="33" spans="2:28" ht="114.75">
      <c r="B33" t="s">
        <v>626</v>
      </c>
      <c r="C33">
        <v>1</v>
      </c>
      <c r="E33" t="s">
        <v>703</v>
      </c>
      <c r="F33" s="149" t="s">
        <v>957</v>
      </c>
      <c r="G33" s="117" t="s">
        <v>627</v>
      </c>
      <c r="H33" s="117" t="s">
        <v>627</v>
      </c>
      <c r="I33" s="117" t="s">
        <v>659</v>
      </c>
      <c r="M33">
        <v>0</v>
      </c>
      <c r="N33" t="s">
        <v>628</v>
      </c>
      <c r="R33" t="s">
        <v>661</v>
      </c>
      <c r="S33" t="s">
        <v>660</v>
      </c>
      <c r="T33">
        <v>0</v>
      </c>
      <c r="U33" t="s">
        <v>662</v>
      </c>
      <c r="W33" s="117" t="s">
        <v>663</v>
      </c>
      <c r="AB33" t="s">
        <v>629</v>
      </c>
    </row>
    <row r="34" spans="2:28" ht="114.75">
      <c r="B34" t="s">
        <v>626</v>
      </c>
      <c r="C34">
        <v>1</v>
      </c>
      <c r="E34" t="s">
        <v>704</v>
      </c>
      <c r="F34" s="149" t="s">
        <v>958</v>
      </c>
      <c r="G34" s="117" t="s">
        <v>627</v>
      </c>
      <c r="H34" s="117" t="s">
        <v>627</v>
      </c>
      <c r="I34" s="117" t="s">
        <v>659</v>
      </c>
      <c r="M34">
        <v>0</v>
      </c>
      <c r="N34" t="s">
        <v>628</v>
      </c>
      <c r="R34" t="s">
        <v>661</v>
      </c>
      <c r="S34" t="s">
        <v>660</v>
      </c>
      <c r="T34">
        <v>0</v>
      </c>
      <c r="U34" t="s">
        <v>662</v>
      </c>
      <c r="W34" s="117" t="s">
        <v>663</v>
      </c>
      <c r="AB34" t="s">
        <v>629</v>
      </c>
    </row>
    <row r="35" spans="2:28" ht="12.75">
      <c r="B35" t="s">
        <v>705</v>
      </c>
      <c r="C35">
        <v>1</v>
      </c>
      <c r="E35" t="s">
        <v>959</v>
      </c>
      <c r="G35" s="117" t="s">
        <v>627</v>
      </c>
      <c r="H35" s="117" t="s">
        <v>627</v>
      </c>
      <c r="I35" s="117"/>
      <c r="M35">
        <v>0</v>
      </c>
      <c r="N35" t="s">
        <v>628</v>
      </c>
      <c r="T35">
        <v>0</v>
      </c>
      <c r="W35" s="117"/>
      <c r="AB35" t="s">
        <v>629</v>
      </c>
    </row>
    <row r="36" spans="2:28" ht="114.75">
      <c r="B36" t="s">
        <v>626</v>
      </c>
      <c r="C36">
        <v>1</v>
      </c>
      <c r="E36" t="s">
        <v>706</v>
      </c>
      <c r="F36" s="149" t="s">
        <v>940</v>
      </c>
      <c r="G36" s="117" t="s">
        <v>707</v>
      </c>
      <c r="H36" s="117" t="s">
        <v>707</v>
      </c>
      <c r="I36" s="117" t="s">
        <v>659</v>
      </c>
      <c r="M36">
        <v>0</v>
      </c>
      <c r="N36" t="s">
        <v>628</v>
      </c>
      <c r="R36" t="s">
        <v>661</v>
      </c>
      <c r="S36" t="s">
        <v>660</v>
      </c>
      <c r="T36">
        <v>0</v>
      </c>
      <c r="U36" t="s">
        <v>662</v>
      </c>
      <c r="W36" s="117" t="s">
        <v>663</v>
      </c>
      <c r="AB36" t="s">
        <v>629</v>
      </c>
    </row>
    <row r="37" spans="2:28" ht="114.75">
      <c r="B37" t="s">
        <v>626</v>
      </c>
      <c r="C37">
        <v>1</v>
      </c>
      <c r="E37" t="s">
        <v>708</v>
      </c>
      <c r="F37" s="149" t="s">
        <v>940</v>
      </c>
      <c r="G37" s="117" t="s">
        <v>707</v>
      </c>
      <c r="H37" s="117" t="s">
        <v>707</v>
      </c>
      <c r="I37" s="117" t="s">
        <v>659</v>
      </c>
      <c r="M37">
        <v>0</v>
      </c>
      <c r="N37" t="s">
        <v>628</v>
      </c>
      <c r="R37" t="s">
        <v>661</v>
      </c>
      <c r="S37" t="s">
        <v>660</v>
      </c>
      <c r="T37">
        <v>0</v>
      </c>
      <c r="U37" t="s">
        <v>662</v>
      </c>
      <c r="W37" s="117" t="s">
        <v>663</v>
      </c>
      <c r="AB37" t="s">
        <v>629</v>
      </c>
    </row>
    <row r="38" spans="2:28" ht="114.75">
      <c r="B38" t="s">
        <v>626</v>
      </c>
      <c r="C38">
        <v>1</v>
      </c>
      <c r="E38" t="s">
        <v>709</v>
      </c>
      <c r="F38" s="149" t="s">
        <v>960</v>
      </c>
      <c r="G38" s="117" t="s">
        <v>707</v>
      </c>
      <c r="H38" s="117" t="s">
        <v>707</v>
      </c>
      <c r="I38" s="117" t="s">
        <v>659</v>
      </c>
      <c r="M38">
        <v>0</v>
      </c>
      <c r="N38" t="s">
        <v>628</v>
      </c>
      <c r="R38" t="s">
        <v>661</v>
      </c>
      <c r="S38" t="s">
        <v>660</v>
      </c>
      <c r="T38">
        <v>0</v>
      </c>
      <c r="U38" t="s">
        <v>662</v>
      </c>
      <c r="W38" s="117" t="s">
        <v>663</v>
      </c>
      <c r="AB38" t="s">
        <v>629</v>
      </c>
    </row>
    <row r="39" spans="2:28" ht="114.75">
      <c r="B39" t="s">
        <v>626</v>
      </c>
      <c r="C39">
        <v>1</v>
      </c>
      <c r="E39" t="s">
        <v>710</v>
      </c>
      <c r="F39" s="149" t="s">
        <v>940</v>
      </c>
      <c r="G39" s="117" t="s">
        <v>711</v>
      </c>
      <c r="H39" s="117" t="s">
        <v>711</v>
      </c>
      <c r="I39" s="117" t="s">
        <v>659</v>
      </c>
      <c r="M39">
        <v>0</v>
      </c>
      <c r="N39" t="s">
        <v>628</v>
      </c>
      <c r="R39" t="s">
        <v>661</v>
      </c>
      <c r="S39" t="s">
        <v>660</v>
      </c>
      <c r="T39">
        <v>0</v>
      </c>
      <c r="U39" t="s">
        <v>662</v>
      </c>
      <c r="W39" s="117" t="s">
        <v>663</v>
      </c>
      <c r="AB39" t="s">
        <v>629</v>
      </c>
    </row>
    <row r="40" spans="2:28" ht="114.75">
      <c r="B40" t="s">
        <v>626</v>
      </c>
      <c r="C40">
        <v>1</v>
      </c>
      <c r="E40" t="s">
        <v>712</v>
      </c>
      <c r="F40" s="149" t="s">
        <v>961</v>
      </c>
      <c r="G40" s="117" t="s">
        <v>711</v>
      </c>
      <c r="H40" s="117" t="s">
        <v>711</v>
      </c>
      <c r="I40" s="117" t="s">
        <v>659</v>
      </c>
      <c r="M40">
        <v>0</v>
      </c>
      <c r="N40" t="s">
        <v>628</v>
      </c>
      <c r="R40" t="s">
        <v>661</v>
      </c>
      <c r="S40" t="s">
        <v>660</v>
      </c>
      <c r="T40">
        <v>0</v>
      </c>
      <c r="U40" t="s">
        <v>662</v>
      </c>
      <c r="W40" s="117" t="s">
        <v>663</v>
      </c>
      <c r="AB40" t="s">
        <v>629</v>
      </c>
    </row>
    <row r="41" spans="2:28" ht="114.75">
      <c r="B41" t="s">
        <v>626</v>
      </c>
      <c r="C41">
        <v>1</v>
      </c>
      <c r="E41" t="s">
        <v>713</v>
      </c>
      <c r="F41" s="149" t="s">
        <v>962</v>
      </c>
      <c r="G41" s="117" t="s">
        <v>711</v>
      </c>
      <c r="H41" s="117" t="s">
        <v>711</v>
      </c>
      <c r="I41" s="117" t="s">
        <v>659</v>
      </c>
      <c r="M41">
        <v>0</v>
      </c>
      <c r="N41" t="s">
        <v>628</v>
      </c>
      <c r="R41" t="s">
        <v>661</v>
      </c>
      <c r="S41" t="s">
        <v>660</v>
      </c>
      <c r="T41">
        <v>0</v>
      </c>
      <c r="U41" t="s">
        <v>662</v>
      </c>
      <c r="W41" s="117" t="s">
        <v>663</v>
      </c>
      <c r="AB41" t="s">
        <v>629</v>
      </c>
    </row>
    <row r="42" spans="2:28" ht="114.75">
      <c r="B42" t="s">
        <v>626</v>
      </c>
      <c r="C42">
        <v>1</v>
      </c>
      <c r="E42" t="s">
        <v>714</v>
      </c>
      <c r="F42" s="149" t="s">
        <v>940</v>
      </c>
      <c r="G42" s="117" t="s">
        <v>715</v>
      </c>
      <c r="H42" s="117" t="s">
        <v>715</v>
      </c>
      <c r="I42" s="117" t="s">
        <v>659</v>
      </c>
      <c r="M42">
        <v>0</v>
      </c>
      <c r="N42" t="s">
        <v>628</v>
      </c>
      <c r="R42" t="s">
        <v>661</v>
      </c>
      <c r="S42" t="s">
        <v>660</v>
      </c>
      <c r="T42">
        <v>0</v>
      </c>
      <c r="U42" t="s">
        <v>662</v>
      </c>
      <c r="W42" s="117" t="s">
        <v>663</v>
      </c>
      <c r="AB42" t="s">
        <v>629</v>
      </c>
    </row>
    <row r="43" spans="2:28" ht="114.75">
      <c r="B43" t="s">
        <v>626</v>
      </c>
      <c r="C43">
        <v>1</v>
      </c>
      <c r="E43" t="s">
        <v>716</v>
      </c>
      <c r="F43" s="149" t="s">
        <v>963</v>
      </c>
      <c r="G43" s="117" t="s">
        <v>715</v>
      </c>
      <c r="H43" s="117" t="s">
        <v>715</v>
      </c>
      <c r="I43" s="117" t="s">
        <v>659</v>
      </c>
      <c r="M43">
        <v>0</v>
      </c>
      <c r="N43" t="s">
        <v>628</v>
      </c>
      <c r="R43" t="s">
        <v>661</v>
      </c>
      <c r="S43" t="s">
        <v>660</v>
      </c>
      <c r="T43">
        <v>0</v>
      </c>
      <c r="U43" t="s">
        <v>662</v>
      </c>
      <c r="W43" s="117" t="s">
        <v>663</v>
      </c>
      <c r="AB43" t="s">
        <v>629</v>
      </c>
    </row>
    <row r="44" spans="2:28" ht="114.75">
      <c r="B44" t="s">
        <v>626</v>
      </c>
      <c r="C44">
        <v>1</v>
      </c>
      <c r="E44" t="s">
        <v>717</v>
      </c>
      <c r="F44" s="149" t="s">
        <v>964</v>
      </c>
      <c r="G44" s="117" t="s">
        <v>715</v>
      </c>
      <c r="H44" s="117" t="s">
        <v>715</v>
      </c>
      <c r="I44" s="117" t="s">
        <v>659</v>
      </c>
      <c r="M44">
        <v>0</v>
      </c>
      <c r="N44" t="s">
        <v>628</v>
      </c>
      <c r="R44" t="s">
        <v>661</v>
      </c>
      <c r="S44" t="s">
        <v>660</v>
      </c>
      <c r="T44">
        <v>0</v>
      </c>
      <c r="U44" t="s">
        <v>662</v>
      </c>
      <c r="W44" s="117" t="s">
        <v>663</v>
      </c>
      <c r="AB44" t="s">
        <v>629</v>
      </c>
    </row>
    <row r="45" spans="2:28" ht="114.75">
      <c r="B45" t="s">
        <v>626</v>
      </c>
      <c r="C45">
        <v>1</v>
      </c>
      <c r="E45" t="s">
        <v>718</v>
      </c>
      <c r="F45" s="149" t="s">
        <v>940</v>
      </c>
      <c r="G45" s="117" t="s">
        <v>719</v>
      </c>
      <c r="H45" s="117" t="s">
        <v>719</v>
      </c>
      <c r="I45" s="117" t="s">
        <v>659</v>
      </c>
      <c r="M45">
        <v>0</v>
      </c>
      <c r="N45" t="s">
        <v>628</v>
      </c>
      <c r="R45" t="s">
        <v>661</v>
      </c>
      <c r="S45" t="s">
        <v>660</v>
      </c>
      <c r="T45">
        <v>0</v>
      </c>
      <c r="U45" t="s">
        <v>662</v>
      </c>
      <c r="W45" s="117" t="s">
        <v>663</v>
      </c>
      <c r="AB45" t="s">
        <v>629</v>
      </c>
    </row>
    <row r="46" spans="2:28" ht="114.75">
      <c r="B46" t="s">
        <v>626</v>
      </c>
      <c r="C46">
        <v>1</v>
      </c>
      <c r="E46" t="s">
        <v>720</v>
      </c>
      <c r="F46" s="149" t="s">
        <v>965</v>
      </c>
      <c r="G46" s="117" t="s">
        <v>719</v>
      </c>
      <c r="H46" s="117" t="s">
        <v>719</v>
      </c>
      <c r="I46" s="117" t="s">
        <v>659</v>
      </c>
      <c r="M46">
        <v>0</v>
      </c>
      <c r="N46" t="s">
        <v>628</v>
      </c>
      <c r="R46" t="s">
        <v>661</v>
      </c>
      <c r="S46" t="s">
        <v>660</v>
      </c>
      <c r="T46">
        <v>0</v>
      </c>
      <c r="U46" t="s">
        <v>662</v>
      </c>
      <c r="W46" s="117" t="s">
        <v>663</v>
      </c>
      <c r="AB46" t="s">
        <v>629</v>
      </c>
    </row>
    <row r="47" spans="2:28" ht="114.75">
      <c r="B47" t="s">
        <v>626</v>
      </c>
      <c r="C47">
        <v>1</v>
      </c>
      <c r="E47" t="s">
        <v>721</v>
      </c>
      <c r="F47" s="149" t="s">
        <v>966</v>
      </c>
      <c r="G47" s="117" t="s">
        <v>719</v>
      </c>
      <c r="H47" s="117" t="s">
        <v>719</v>
      </c>
      <c r="I47" s="117" t="s">
        <v>659</v>
      </c>
      <c r="M47">
        <v>0</v>
      </c>
      <c r="N47" t="s">
        <v>628</v>
      </c>
      <c r="R47" t="s">
        <v>661</v>
      </c>
      <c r="S47" t="s">
        <v>660</v>
      </c>
      <c r="T47">
        <v>0</v>
      </c>
      <c r="U47" t="s">
        <v>662</v>
      </c>
      <c r="W47" s="117" t="s">
        <v>663</v>
      </c>
      <c r="AB47" t="s">
        <v>629</v>
      </c>
    </row>
    <row r="48" spans="2:28" ht="12.75">
      <c r="B48" t="s">
        <v>705</v>
      </c>
      <c r="C48">
        <v>1</v>
      </c>
      <c r="E48" t="s">
        <v>967</v>
      </c>
      <c r="G48" s="117" t="s">
        <v>630</v>
      </c>
      <c r="H48" s="117" t="s">
        <v>630</v>
      </c>
      <c r="I48" s="117"/>
      <c r="M48">
        <v>0</v>
      </c>
      <c r="N48" t="s">
        <v>628</v>
      </c>
      <c r="T48">
        <v>0</v>
      </c>
      <c r="W48" s="117"/>
      <c r="AB48" t="s">
        <v>629</v>
      </c>
    </row>
    <row r="49" spans="2:28" ht="114.75">
      <c r="B49" t="s">
        <v>626</v>
      </c>
      <c r="C49">
        <v>1</v>
      </c>
      <c r="E49" t="s">
        <v>722</v>
      </c>
      <c r="F49" s="149" t="s">
        <v>940</v>
      </c>
      <c r="G49" s="117" t="s">
        <v>723</v>
      </c>
      <c r="H49" s="117" t="s">
        <v>723</v>
      </c>
      <c r="I49" s="117" t="s">
        <v>659</v>
      </c>
      <c r="M49">
        <v>0</v>
      </c>
      <c r="N49" t="s">
        <v>628</v>
      </c>
      <c r="R49" t="s">
        <v>661</v>
      </c>
      <c r="S49" t="s">
        <v>660</v>
      </c>
      <c r="T49">
        <v>0</v>
      </c>
      <c r="U49" t="s">
        <v>662</v>
      </c>
      <c r="W49" s="117" t="s">
        <v>663</v>
      </c>
      <c r="AB49" t="s">
        <v>629</v>
      </c>
    </row>
    <row r="50" spans="2:28" ht="114.75">
      <c r="B50" t="s">
        <v>626</v>
      </c>
      <c r="C50">
        <v>1</v>
      </c>
      <c r="E50" t="s">
        <v>724</v>
      </c>
      <c r="F50" s="149" t="s">
        <v>968</v>
      </c>
      <c r="G50" s="117" t="s">
        <v>723</v>
      </c>
      <c r="H50" s="117" t="s">
        <v>723</v>
      </c>
      <c r="I50" s="117" t="s">
        <v>659</v>
      </c>
      <c r="M50">
        <v>0</v>
      </c>
      <c r="N50" t="s">
        <v>628</v>
      </c>
      <c r="R50" t="s">
        <v>661</v>
      </c>
      <c r="S50" t="s">
        <v>660</v>
      </c>
      <c r="T50">
        <v>0</v>
      </c>
      <c r="U50" t="s">
        <v>662</v>
      </c>
      <c r="W50" s="117" t="s">
        <v>663</v>
      </c>
      <c r="AB50" t="s">
        <v>629</v>
      </c>
    </row>
    <row r="51" spans="2:28" ht="114.75">
      <c r="B51" t="s">
        <v>626</v>
      </c>
      <c r="C51">
        <v>1</v>
      </c>
      <c r="E51" t="s">
        <v>725</v>
      </c>
      <c r="F51" s="149" t="s">
        <v>969</v>
      </c>
      <c r="G51" s="117" t="s">
        <v>723</v>
      </c>
      <c r="H51" s="117" t="s">
        <v>723</v>
      </c>
      <c r="I51" s="117" t="s">
        <v>659</v>
      </c>
      <c r="M51">
        <v>0</v>
      </c>
      <c r="N51" t="s">
        <v>628</v>
      </c>
      <c r="R51" t="s">
        <v>661</v>
      </c>
      <c r="S51" t="s">
        <v>660</v>
      </c>
      <c r="T51">
        <v>0</v>
      </c>
      <c r="U51" t="s">
        <v>662</v>
      </c>
      <c r="W51" s="117" t="s">
        <v>663</v>
      </c>
      <c r="AB51" t="s">
        <v>629</v>
      </c>
    </row>
    <row r="52" spans="2:28" ht="12.75">
      <c r="B52" t="s">
        <v>705</v>
      </c>
      <c r="C52">
        <v>1</v>
      </c>
      <c r="E52" t="s">
        <v>970</v>
      </c>
      <c r="G52" s="117" t="s">
        <v>631</v>
      </c>
      <c r="H52" s="117" t="s">
        <v>631</v>
      </c>
      <c r="I52" s="117"/>
      <c r="M52">
        <v>0</v>
      </c>
      <c r="N52" t="s">
        <v>628</v>
      </c>
      <c r="T52">
        <v>0</v>
      </c>
      <c r="W52" s="117"/>
      <c r="AB52" t="s">
        <v>629</v>
      </c>
    </row>
    <row r="53" spans="2:28" ht="12.75">
      <c r="B53" t="s">
        <v>705</v>
      </c>
      <c r="C53">
        <v>1</v>
      </c>
      <c r="E53" t="s">
        <v>971</v>
      </c>
      <c r="G53" s="117" t="s">
        <v>632</v>
      </c>
      <c r="H53" s="117" t="s">
        <v>632</v>
      </c>
      <c r="I53" s="117"/>
      <c r="M53">
        <v>0</v>
      </c>
      <c r="N53" t="s">
        <v>628</v>
      </c>
      <c r="T53">
        <v>0</v>
      </c>
      <c r="W53" s="117"/>
      <c r="AB53" t="s">
        <v>629</v>
      </c>
    </row>
    <row r="54" spans="2:28" ht="114.75">
      <c r="B54" t="s">
        <v>626</v>
      </c>
      <c r="C54">
        <v>1</v>
      </c>
      <c r="E54" t="s">
        <v>726</v>
      </c>
      <c r="F54" s="149" t="s">
        <v>940</v>
      </c>
      <c r="G54" s="117" t="s">
        <v>727</v>
      </c>
      <c r="H54" s="117" t="s">
        <v>727</v>
      </c>
      <c r="I54" s="117" t="s">
        <v>659</v>
      </c>
      <c r="M54">
        <v>0</v>
      </c>
      <c r="N54" t="s">
        <v>628</v>
      </c>
      <c r="R54" t="s">
        <v>661</v>
      </c>
      <c r="S54" t="s">
        <v>660</v>
      </c>
      <c r="T54">
        <v>0</v>
      </c>
      <c r="U54" t="s">
        <v>662</v>
      </c>
      <c r="W54" s="117" t="s">
        <v>663</v>
      </c>
      <c r="AB54" t="s">
        <v>629</v>
      </c>
    </row>
    <row r="55" spans="2:28" ht="114.75">
      <c r="B55" t="s">
        <v>626</v>
      </c>
      <c r="C55">
        <v>1</v>
      </c>
      <c r="E55" t="s">
        <v>728</v>
      </c>
      <c r="F55" s="149" t="s">
        <v>972</v>
      </c>
      <c r="G55" s="117" t="s">
        <v>727</v>
      </c>
      <c r="H55" s="117" t="s">
        <v>727</v>
      </c>
      <c r="I55" s="117" t="s">
        <v>659</v>
      </c>
      <c r="M55">
        <v>0</v>
      </c>
      <c r="N55" t="s">
        <v>628</v>
      </c>
      <c r="R55" t="s">
        <v>661</v>
      </c>
      <c r="S55" t="s">
        <v>660</v>
      </c>
      <c r="T55">
        <v>0</v>
      </c>
      <c r="U55" t="s">
        <v>662</v>
      </c>
      <c r="W55" s="117" t="s">
        <v>663</v>
      </c>
      <c r="AB55" t="s">
        <v>629</v>
      </c>
    </row>
    <row r="56" spans="2:28" ht="114.75">
      <c r="B56" t="s">
        <v>626</v>
      </c>
      <c r="C56">
        <v>1</v>
      </c>
      <c r="E56" t="s">
        <v>729</v>
      </c>
      <c r="F56" s="149" t="s">
        <v>973</v>
      </c>
      <c r="G56" s="117" t="s">
        <v>727</v>
      </c>
      <c r="H56" s="117" t="s">
        <v>727</v>
      </c>
      <c r="I56" s="117" t="s">
        <v>659</v>
      </c>
      <c r="M56">
        <v>0</v>
      </c>
      <c r="N56" t="s">
        <v>628</v>
      </c>
      <c r="R56" t="s">
        <v>661</v>
      </c>
      <c r="S56" t="s">
        <v>660</v>
      </c>
      <c r="T56">
        <v>0</v>
      </c>
      <c r="U56" t="s">
        <v>662</v>
      </c>
      <c r="W56" s="117" t="s">
        <v>663</v>
      </c>
      <c r="AB56" t="s">
        <v>629</v>
      </c>
    </row>
    <row r="57" spans="2:28" ht="114.75">
      <c r="B57" t="s">
        <v>626</v>
      </c>
      <c r="C57">
        <v>1</v>
      </c>
      <c r="E57" t="s">
        <v>730</v>
      </c>
      <c r="F57" s="149" t="s">
        <v>940</v>
      </c>
      <c r="G57" s="117" t="s">
        <v>633</v>
      </c>
      <c r="H57" s="117" t="s">
        <v>633</v>
      </c>
      <c r="I57" s="117" t="s">
        <v>659</v>
      </c>
      <c r="M57">
        <v>0</v>
      </c>
      <c r="N57" t="s">
        <v>628</v>
      </c>
      <c r="R57" t="s">
        <v>661</v>
      </c>
      <c r="S57" t="s">
        <v>660</v>
      </c>
      <c r="T57">
        <v>0</v>
      </c>
      <c r="U57" t="s">
        <v>662</v>
      </c>
      <c r="W57" s="117" t="s">
        <v>663</v>
      </c>
      <c r="AB57" t="s">
        <v>629</v>
      </c>
    </row>
    <row r="58" spans="2:28" ht="114.75">
      <c r="B58" t="s">
        <v>626</v>
      </c>
      <c r="C58">
        <v>1</v>
      </c>
      <c r="E58" t="s">
        <v>731</v>
      </c>
      <c r="F58" s="149" t="s">
        <v>974</v>
      </c>
      <c r="G58" s="117" t="s">
        <v>633</v>
      </c>
      <c r="H58" s="117" t="s">
        <v>633</v>
      </c>
      <c r="I58" s="117" t="s">
        <v>659</v>
      </c>
      <c r="M58">
        <v>0</v>
      </c>
      <c r="N58" t="s">
        <v>628</v>
      </c>
      <c r="R58" t="s">
        <v>661</v>
      </c>
      <c r="S58" t="s">
        <v>660</v>
      </c>
      <c r="T58">
        <v>0</v>
      </c>
      <c r="U58" t="s">
        <v>662</v>
      </c>
      <c r="W58" s="117" t="s">
        <v>663</v>
      </c>
      <c r="AB58" t="s">
        <v>629</v>
      </c>
    </row>
    <row r="59" spans="2:28" ht="114.75">
      <c r="B59" t="s">
        <v>626</v>
      </c>
      <c r="C59">
        <v>1</v>
      </c>
      <c r="E59" t="s">
        <v>732</v>
      </c>
      <c r="F59" s="149" t="s">
        <v>975</v>
      </c>
      <c r="G59" s="117" t="s">
        <v>633</v>
      </c>
      <c r="H59" s="117" t="s">
        <v>633</v>
      </c>
      <c r="I59" s="117" t="s">
        <v>659</v>
      </c>
      <c r="M59">
        <v>0</v>
      </c>
      <c r="N59" t="s">
        <v>628</v>
      </c>
      <c r="R59" t="s">
        <v>661</v>
      </c>
      <c r="S59" t="s">
        <v>660</v>
      </c>
      <c r="T59">
        <v>0</v>
      </c>
      <c r="U59" t="s">
        <v>662</v>
      </c>
      <c r="W59" s="117" t="s">
        <v>663</v>
      </c>
      <c r="AB59" t="s">
        <v>629</v>
      </c>
    </row>
    <row r="60" spans="2:28" ht="12.75">
      <c r="B60" t="s">
        <v>705</v>
      </c>
      <c r="C60">
        <v>1</v>
      </c>
      <c r="E60" t="s">
        <v>976</v>
      </c>
      <c r="G60" s="117" t="s">
        <v>633</v>
      </c>
      <c r="H60" s="117" t="s">
        <v>633</v>
      </c>
      <c r="I60" s="117"/>
      <c r="M60">
        <v>0</v>
      </c>
      <c r="N60" t="s">
        <v>628</v>
      </c>
      <c r="T60">
        <v>0</v>
      </c>
      <c r="W60" s="117"/>
      <c r="AB60" t="s">
        <v>629</v>
      </c>
    </row>
    <row r="61" spans="2:28" ht="12.75">
      <c r="B61" t="s">
        <v>705</v>
      </c>
      <c r="C61">
        <v>1</v>
      </c>
      <c r="E61" t="s">
        <v>977</v>
      </c>
      <c r="G61" s="117" t="s">
        <v>633</v>
      </c>
      <c r="H61" s="117" t="s">
        <v>633</v>
      </c>
      <c r="I61" s="117"/>
      <c r="M61">
        <v>0</v>
      </c>
      <c r="N61" t="s">
        <v>628</v>
      </c>
      <c r="T61">
        <v>0</v>
      </c>
      <c r="W61" s="117"/>
      <c r="AB61" t="s">
        <v>629</v>
      </c>
    </row>
    <row r="62" spans="2:28" ht="114.75">
      <c r="B62" t="s">
        <v>626</v>
      </c>
      <c r="C62">
        <v>1</v>
      </c>
      <c r="E62" t="s">
        <v>733</v>
      </c>
      <c r="F62" s="149" t="s">
        <v>940</v>
      </c>
      <c r="G62" s="117" t="s">
        <v>734</v>
      </c>
      <c r="H62" s="117" t="s">
        <v>734</v>
      </c>
      <c r="I62" s="117" t="s">
        <v>659</v>
      </c>
      <c r="M62">
        <v>0</v>
      </c>
      <c r="N62" t="s">
        <v>628</v>
      </c>
      <c r="R62" t="s">
        <v>661</v>
      </c>
      <c r="S62" t="s">
        <v>660</v>
      </c>
      <c r="T62">
        <v>0</v>
      </c>
      <c r="U62" t="s">
        <v>662</v>
      </c>
      <c r="W62" s="117" t="s">
        <v>663</v>
      </c>
      <c r="AB62" t="s">
        <v>629</v>
      </c>
    </row>
    <row r="63" spans="2:28" ht="114.75">
      <c r="B63" t="s">
        <v>626</v>
      </c>
      <c r="C63">
        <v>1</v>
      </c>
      <c r="E63" t="s">
        <v>735</v>
      </c>
      <c r="F63" s="149" t="s">
        <v>978</v>
      </c>
      <c r="G63" s="117" t="s">
        <v>734</v>
      </c>
      <c r="H63" s="117" t="s">
        <v>734</v>
      </c>
      <c r="I63" s="117" t="s">
        <v>659</v>
      </c>
      <c r="M63">
        <v>0</v>
      </c>
      <c r="N63" t="s">
        <v>628</v>
      </c>
      <c r="R63" t="s">
        <v>661</v>
      </c>
      <c r="S63" t="s">
        <v>660</v>
      </c>
      <c r="T63">
        <v>0</v>
      </c>
      <c r="U63" t="s">
        <v>662</v>
      </c>
      <c r="W63" s="117" t="s">
        <v>663</v>
      </c>
      <c r="AB63" t="s">
        <v>629</v>
      </c>
    </row>
    <row r="64" spans="2:28" ht="114.75">
      <c r="B64" t="s">
        <v>626</v>
      </c>
      <c r="C64">
        <v>1</v>
      </c>
      <c r="E64" t="s">
        <v>736</v>
      </c>
      <c r="F64" s="149" t="s">
        <v>979</v>
      </c>
      <c r="G64" s="117" t="s">
        <v>734</v>
      </c>
      <c r="H64" s="117" t="s">
        <v>734</v>
      </c>
      <c r="I64" s="117" t="s">
        <v>659</v>
      </c>
      <c r="M64">
        <v>0</v>
      </c>
      <c r="N64" t="s">
        <v>628</v>
      </c>
      <c r="R64" t="s">
        <v>661</v>
      </c>
      <c r="S64" t="s">
        <v>660</v>
      </c>
      <c r="T64">
        <v>0</v>
      </c>
      <c r="U64" t="s">
        <v>662</v>
      </c>
      <c r="W64" s="117" t="s">
        <v>663</v>
      </c>
      <c r="AB64" t="s">
        <v>629</v>
      </c>
    </row>
    <row r="65" spans="2:28" ht="114.75">
      <c r="B65" t="s">
        <v>626</v>
      </c>
      <c r="C65">
        <v>1</v>
      </c>
      <c r="E65" t="s">
        <v>737</v>
      </c>
      <c r="F65" s="149" t="s">
        <v>940</v>
      </c>
      <c r="G65" s="117" t="s">
        <v>634</v>
      </c>
      <c r="H65" s="117" t="s">
        <v>634</v>
      </c>
      <c r="I65" s="117" t="s">
        <v>659</v>
      </c>
      <c r="M65">
        <v>0</v>
      </c>
      <c r="N65" t="s">
        <v>628</v>
      </c>
      <c r="R65" t="s">
        <v>661</v>
      </c>
      <c r="S65" t="s">
        <v>660</v>
      </c>
      <c r="T65">
        <v>0</v>
      </c>
      <c r="U65" t="s">
        <v>662</v>
      </c>
      <c r="W65" s="117" t="s">
        <v>663</v>
      </c>
      <c r="AB65" t="s">
        <v>629</v>
      </c>
    </row>
    <row r="66" spans="2:28" ht="114.75">
      <c r="B66" t="s">
        <v>626</v>
      </c>
      <c r="C66">
        <v>1</v>
      </c>
      <c r="E66" t="s">
        <v>738</v>
      </c>
      <c r="F66" s="149" t="s">
        <v>980</v>
      </c>
      <c r="G66" s="117" t="s">
        <v>634</v>
      </c>
      <c r="H66" s="117" t="s">
        <v>634</v>
      </c>
      <c r="I66" s="117" t="s">
        <v>659</v>
      </c>
      <c r="M66">
        <v>0</v>
      </c>
      <c r="N66" t="s">
        <v>628</v>
      </c>
      <c r="R66" t="s">
        <v>661</v>
      </c>
      <c r="S66" t="s">
        <v>660</v>
      </c>
      <c r="T66">
        <v>0</v>
      </c>
      <c r="U66" t="s">
        <v>662</v>
      </c>
      <c r="W66" s="117" t="s">
        <v>663</v>
      </c>
      <c r="AB66" t="s">
        <v>629</v>
      </c>
    </row>
    <row r="67" spans="2:28" ht="114.75">
      <c r="B67" t="s">
        <v>626</v>
      </c>
      <c r="C67">
        <v>1</v>
      </c>
      <c r="E67" t="s">
        <v>739</v>
      </c>
      <c r="F67" s="149" t="s">
        <v>981</v>
      </c>
      <c r="G67" s="117" t="s">
        <v>634</v>
      </c>
      <c r="H67" s="117" t="s">
        <v>634</v>
      </c>
      <c r="I67" s="117" t="s">
        <v>659</v>
      </c>
      <c r="M67">
        <v>0</v>
      </c>
      <c r="N67" t="s">
        <v>628</v>
      </c>
      <c r="R67" t="s">
        <v>661</v>
      </c>
      <c r="S67" t="s">
        <v>660</v>
      </c>
      <c r="T67">
        <v>0</v>
      </c>
      <c r="U67" t="s">
        <v>662</v>
      </c>
      <c r="W67" s="117" t="s">
        <v>663</v>
      </c>
      <c r="AB67" t="s">
        <v>629</v>
      </c>
    </row>
    <row r="68" spans="2:28" ht="12.75">
      <c r="B68" t="s">
        <v>705</v>
      </c>
      <c r="C68">
        <v>1</v>
      </c>
      <c r="E68" t="s">
        <v>982</v>
      </c>
      <c r="G68" s="117" t="s">
        <v>634</v>
      </c>
      <c r="H68" s="117" t="s">
        <v>634</v>
      </c>
      <c r="I68" s="117"/>
      <c r="M68">
        <v>0</v>
      </c>
      <c r="N68" t="s">
        <v>628</v>
      </c>
      <c r="T68">
        <v>0</v>
      </c>
      <c r="W68" s="117"/>
      <c r="AB68" t="s">
        <v>629</v>
      </c>
    </row>
    <row r="69" spans="2:28" ht="12.75">
      <c r="B69" t="s">
        <v>705</v>
      </c>
      <c r="C69">
        <v>1</v>
      </c>
      <c r="E69" t="s">
        <v>983</v>
      </c>
      <c r="G69" s="117" t="s">
        <v>635</v>
      </c>
      <c r="H69" s="117" t="s">
        <v>635</v>
      </c>
      <c r="I69" s="117"/>
      <c r="M69">
        <v>0</v>
      </c>
      <c r="N69" t="s">
        <v>628</v>
      </c>
      <c r="T69">
        <v>0</v>
      </c>
      <c r="W69" s="117"/>
      <c r="AB69" t="s">
        <v>629</v>
      </c>
    </row>
    <row r="70" spans="2:28" ht="114.75">
      <c r="B70" t="s">
        <v>626</v>
      </c>
      <c r="C70">
        <v>1</v>
      </c>
      <c r="E70" t="s">
        <v>740</v>
      </c>
      <c r="F70" s="149" t="s">
        <v>940</v>
      </c>
      <c r="G70" s="117" t="s">
        <v>636</v>
      </c>
      <c r="H70" s="117" t="s">
        <v>636</v>
      </c>
      <c r="I70" s="117" t="s">
        <v>659</v>
      </c>
      <c r="M70">
        <v>0</v>
      </c>
      <c r="N70" t="s">
        <v>628</v>
      </c>
      <c r="R70" t="s">
        <v>661</v>
      </c>
      <c r="S70" t="s">
        <v>660</v>
      </c>
      <c r="T70">
        <v>0</v>
      </c>
      <c r="U70" t="s">
        <v>662</v>
      </c>
      <c r="W70" s="117" t="s">
        <v>663</v>
      </c>
      <c r="AB70" t="s">
        <v>629</v>
      </c>
    </row>
    <row r="71" spans="2:28" ht="114.75">
      <c r="B71" t="s">
        <v>626</v>
      </c>
      <c r="C71">
        <v>1</v>
      </c>
      <c r="E71" t="s">
        <v>741</v>
      </c>
      <c r="F71" s="149" t="s">
        <v>984</v>
      </c>
      <c r="G71" s="117" t="s">
        <v>636</v>
      </c>
      <c r="H71" s="117" t="s">
        <v>636</v>
      </c>
      <c r="I71" s="117" t="s">
        <v>659</v>
      </c>
      <c r="M71">
        <v>0</v>
      </c>
      <c r="N71" t="s">
        <v>628</v>
      </c>
      <c r="R71" t="s">
        <v>661</v>
      </c>
      <c r="S71" t="s">
        <v>660</v>
      </c>
      <c r="T71">
        <v>0</v>
      </c>
      <c r="U71" t="s">
        <v>662</v>
      </c>
      <c r="W71" s="117" t="s">
        <v>663</v>
      </c>
      <c r="AB71" t="s">
        <v>629</v>
      </c>
    </row>
    <row r="72" spans="2:28" ht="114.75">
      <c r="B72" t="s">
        <v>626</v>
      </c>
      <c r="C72">
        <v>1</v>
      </c>
      <c r="E72" t="s">
        <v>742</v>
      </c>
      <c r="F72" s="149" t="s">
        <v>985</v>
      </c>
      <c r="G72" s="117" t="s">
        <v>636</v>
      </c>
      <c r="H72" s="117" t="s">
        <v>636</v>
      </c>
      <c r="I72" s="117" t="s">
        <v>659</v>
      </c>
      <c r="M72">
        <v>0</v>
      </c>
      <c r="N72" t="s">
        <v>628</v>
      </c>
      <c r="R72" t="s">
        <v>661</v>
      </c>
      <c r="S72" t="s">
        <v>660</v>
      </c>
      <c r="T72">
        <v>0</v>
      </c>
      <c r="U72" t="s">
        <v>662</v>
      </c>
      <c r="W72" s="117" t="s">
        <v>663</v>
      </c>
      <c r="AB72" t="s">
        <v>629</v>
      </c>
    </row>
    <row r="73" spans="2:28" ht="12.75">
      <c r="B73" t="s">
        <v>705</v>
      </c>
      <c r="C73">
        <v>1</v>
      </c>
      <c r="E73" t="s">
        <v>986</v>
      </c>
      <c r="G73" s="117" t="s">
        <v>636</v>
      </c>
      <c r="H73" s="117" t="s">
        <v>636</v>
      </c>
      <c r="I73" s="117"/>
      <c r="M73">
        <v>0</v>
      </c>
      <c r="N73" t="s">
        <v>628</v>
      </c>
      <c r="T73">
        <v>0</v>
      </c>
      <c r="W73" s="117"/>
      <c r="AB73" t="s">
        <v>629</v>
      </c>
    </row>
    <row r="74" spans="2:28" ht="114.75">
      <c r="B74" t="s">
        <v>626</v>
      </c>
      <c r="C74">
        <v>1</v>
      </c>
      <c r="E74" t="s">
        <v>743</v>
      </c>
      <c r="F74" s="149" t="s">
        <v>940</v>
      </c>
      <c r="G74" s="117" t="s">
        <v>637</v>
      </c>
      <c r="H74" s="117" t="s">
        <v>637</v>
      </c>
      <c r="I74" s="117" t="s">
        <v>659</v>
      </c>
      <c r="M74">
        <v>0</v>
      </c>
      <c r="N74" t="s">
        <v>628</v>
      </c>
      <c r="R74" t="s">
        <v>661</v>
      </c>
      <c r="S74" t="s">
        <v>660</v>
      </c>
      <c r="T74">
        <v>0</v>
      </c>
      <c r="U74" t="s">
        <v>662</v>
      </c>
      <c r="W74" s="117" t="s">
        <v>663</v>
      </c>
      <c r="AB74" t="s">
        <v>629</v>
      </c>
    </row>
    <row r="75" spans="2:28" ht="114.75">
      <c r="B75" t="s">
        <v>626</v>
      </c>
      <c r="C75">
        <v>1</v>
      </c>
      <c r="E75" t="s">
        <v>744</v>
      </c>
      <c r="F75" s="149" t="s">
        <v>987</v>
      </c>
      <c r="G75" s="117" t="s">
        <v>637</v>
      </c>
      <c r="H75" s="117" t="s">
        <v>637</v>
      </c>
      <c r="I75" s="117" t="s">
        <v>659</v>
      </c>
      <c r="M75">
        <v>0</v>
      </c>
      <c r="N75" t="s">
        <v>628</v>
      </c>
      <c r="R75" t="s">
        <v>661</v>
      </c>
      <c r="S75" t="s">
        <v>660</v>
      </c>
      <c r="T75">
        <v>0</v>
      </c>
      <c r="U75" t="s">
        <v>662</v>
      </c>
      <c r="W75" s="117" t="s">
        <v>663</v>
      </c>
      <c r="AB75" t="s">
        <v>629</v>
      </c>
    </row>
    <row r="76" spans="2:28" ht="114.75">
      <c r="B76" t="s">
        <v>626</v>
      </c>
      <c r="C76">
        <v>1</v>
      </c>
      <c r="E76" t="s">
        <v>745</v>
      </c>
      <c r="F76" s="149" t="s">
        <v>988</v>
      </c>
      <c r="G76" s="117" t="s">
        <v>637</v>
      </c>
      <c r="H76" s="117" t="s">
        <v>637</v>
      </c>
      <c r="I76" s="117" t="s">
        <v>659</v>
      </c>
      <c r="M76">
        <v>0</v>
      </c>
      <c r="N76" t="s">
        <v>628</v>
      </c>
      <c r="R76" t="s">
        <v>661</v>
      </c>
      <c r="S76" t="s">
        <v>660</v>
      </c>
      <c r="T76">
        <v>0</v>
      </c>
      <c r="U76" t="s">
        <v>662</v>
      </c>
      <c r="W76" s="117" t="s">
        <v>663</v>
      </c>
      <c r="AB76" t="s">
        <v>629</v>
      </c>
    </row>
    <row r="77" spans="2:28" ht="12.75">
      <c r="B77" t="s">
        <v>705</v>
      </c>
      <c r="C77">
        <v>1</v>
      </c>
      <c r="E77" t="s">
        <v>989</v>
      </c>
      <c r="G77" s="117" t="s">
        <v>637</v>
      </c>
      <c r="H77" s="117" t="s">
        <v>637</v>
      </c>
      <c r="I77" s="117"/>
      <c r="M77">
        <v>0</v>
      </c>
      <c r="N77" t="s">
        <v>628</v>
      </c>
      <c r="T77">
        <v>0</v>
      </c>
      <c r="W77" s="117"/>
      <c r="AB77" t="s">
        <v>629</v>
      </c>
    </row>
    <row r="78" spans="2:28" ht="114.75">
      <c r="B78" t="s">
        <v>626</v>
      </c>
      <c r="C78">
        <v>1</v>
      </c>
      <c r="E78" t="s">
        <v>746</v>
      </c>
      <c r="F78" s="149" t="s">
        <v>940</v>
      </c>
      <c r="G78" s="117" t="s">
        <v>638</v>
      </c>
      <c r="H78" s="117" t="s">
        <v>638</v>
      </c>
      <c r="I78" s="117" t="s">
        <v>659</v>
      </c>
      <c r="M78">
        <v>0</v>
      </c>
      <c r="N78" t="s">
        <v>628</v>
      </c>
      <c r="R78" t="s">
        <v>661</v>
      </c>
      <c r="S78" t="s">
        <v>660</v>
      </c>
      <c r="T78">
        <v>0</v>
      </c>
      <c r="U78" t="s">
        <v>662</v>
      </c>
      <c r="W78" s="117" t="s">
        <v>663</v>
      </c>
      <c r="AB78" t="s">
        <v>629</v>
      </c>
    </row>
    <row r="79" spans="2:28" ht="114.75">
      <c r="B79" t="s">
        <v>626</v>
      </c>
      <c r="C79">
        <v>1</v>
      </c>
      <c r="E79" t="s">
        <v>747</v>
      </c>
      <c r="F79" s="149" t="s">
        <v>990</v>
      </c>
      <c r="G79" s="117" t="s">
        <v>638</v>
      </c>
      <c r="H79" s="117" t="s">
        <v>638</v>
      </c>
      <c r="I79" s="117" t="s">
        <v>659</v>
      </c>
      <c r="M79">
        <v>0</v>
      </c>
      <c r="N79" t="s">
        <v>628</v>
      </c>
      <c r="R79" t="s">
        <v>661</v>
      </c>
      <c r="S79" t="s">
        <v>660</v>
      </c>
      <c r="T79">
        <v>0</v>
      </c>
      <c r="U79" t="s">
        <v>662</v>
      </c>
      <c r="W79" s="117" t="s">
        <v>663</v>
      </c>
      <c r="AB79" t="s">
        <v>629</v>
      </c>
    </row>
    <row r="80" spans="2:28" ht="114.75">
      <c r="B80" t="s">
        <v>626</v>
      </c>
      <c r="C80">
        <v>1</v>
      </c>
      <c r="E80" t="s">
        <v>748</v>
      </c>
      <c r="F80" s="149" t="s">
        <v>991</v>
      </c>
      <c r="G80" s="117" t="s">
        <v>638</v>
      </c>
      <c r="H80" s="117" t="s">
        <v>638</v>
      </c>
      <c r="I80" s="117" t="s">
        <v>659</v>
      </c>
      <c r="M80">
        <v>0</v>
      </c>
      <c r="N80" t="s">
        <v>628</v>
      </c>
      <c r="R80" t="s">
        <v>661</v>
      </c>
      <c r="S80" t="s">
        <v>660</v>
      </c>
      <c r="T80">
        <v>0</v>
      </c>
      <c r="U80" t="s">
        <v>662</v>
      </c>
      <c r="W80" s="117" t="s">
        <v>663</v>
      </c>
      <c r="AB80" t="s">
        <v>629</v>
      </c>
    </row>
    <row r="81" spans="2:28" ht="12.75">
      <c r="B81" t="s">
        <v>705</v>
      </c>
      <c r="C81">
        <v>1</v>
      </c>
      <c r="E81" t="s">
        <v>992</v>
      </c>
      <c r="G81" s="117" t="s">
        <v>638</v>
      </c>
      <c r="H81" s="117" t="s">
        <v>638</v>
      </c>
      <c r="I81" s="117"/>
      <c r="M81">
        <v>0</v>
      </c>
      <c r="N81" t="s">
        <v>628</v>
      </c>
      <c r="T81">
        <v>0</v>
      </c>
      <c r="W81" s="117"/>
      <c r="AB81" t="s">
        <v>629</v>
      </c>
    </row>
    <row r="82" spans="2:28" ht="12.75">
      <c r="B82" t="s">
        <v>705</v>
      </c>
      <c r="C82">
        <v>1</v>
      </c>
      <c r="E82" t="s">
        <v>993</v>
      </c>
      <c r="G82" s="117" t="s">
        <v>639</v>
      </c>
      <c r="H82" s="117" t="s">
        <v>639</v>
      </c>
      <c r="I82" s="117"/>
      <c r="M82">
        <v>0</v>
      </c>
      <c r="N82" t="s">
        <v>628</v>
      </c>
      <c r="T82">
        <v>0</v>
      </c>
      <c r="W82" s="117"/>
      <c r="AB82" t="s">
        <v>629</v>
      </c>
    </row>
    <row r="83" spans="2:28" ht="12.75">
      <c r="B83" t="s">
        <v>705</v>
      </c>
      <c r="C83">
        <v>1</v>
      </c>
      <c r="E83" t="s">
        <v>994</v>
      </c>
      <c r="G83" s="117" t="s">
        <v>639</v>
      </c>
      <c r="H83" s="117" t="s">
        <v>639</v>
      </c>
      <c r="I83" s="117"/>
      <c r="M83">
        <v>0</v>
      </c>
      <c r="N83" t="s">
        <v>628</v>
      </c>
      <c r="T83">
        <v>0</v>
      </c>
      <c r="W83" s="117"/>
      <c r="AB83" t="s">
        <v>629</v>
      </c>
    </row>
    <row r="84" spans="2:28" ht="114.75">
      <c r="B84" t="s">
        <v>626</v>
      </c>
      <c r="C84">
        <v>1</v>
      </c>
      <c r="E84" t="s">
        <v>749</v>
      </c>
      <c r="F84" s="149" t="s">
        <v>995</v>
      </c>
      <c r="G84" s="117" t="s">
        <v>750</v>
      </c>
      <c r="H84" s="117" t="s">
        <v>750</v>
      </c>
      <c r="I84" s="117" t="s">
        <v>659</v>
      </c>
      <c r="M84">
        <v>0</v>
      </c>
      <c r="N84" t="s">
        <v>628</v>
      </c>
      <c r="R84" t="s">
        <v>661</v>
      </c>
      <c r="S84" t="s">
        <v>660</v>
      </c>
      <c r="T84">
        <v>0</v>
      </c>
      <c r="U84" t="s">
        <v>662</v>
      </c>
      <c r="W84" s="117" t="s">
        <v>663</v>
      </c>
      <c r="AB84" t="s">
        <v>629</v>
      </c>
    </row>
    <row r="85" spans="2:28" ht="114.75">
      <c r="B85" t="s">
        <v>626</v>
      </c>
      <c r="C85">
        <v>1</v>
      </c>
      <c r="E85" t="s">
        <v>751</v>
      </c>
      <c r="F85" s="149" t="s">
        <v>996</v>
      </c>
      <c r="G85" s="117" t="s">
        <v>750</v>
      </c>
      <c r="H85" s="117" t="s">
        <v>750</v>
      </c>
      <c r="I85" s="117" t="s">
        <v>659</v>
      </c>
      <c r="M85">
        <v>0</v>
      </c>
      <c r="N85" t="s">
        <v>628</v>
      </c>
      <c r="R85" t="s">
        <v>661</v>
      </c>
      <c r="S85" t="s">
        <v>660</v>
      </c>
      <c r="T85">
        <v>0</v>
      </c>
      <c r="U85" t="s">
        <v>662</v>
      </c>
      <c r="W85" s="117" t="s">
        <v>663</v>
      </c>
      <c r="AB85" t="s">
        <v>629</v>
      </c>
    </row>
    <row r="86" spans="2:28" ht="114.75">
      <c r="B86" t="s">
        <v>626</v>
      </c>
      <c r="C86">
        <v>1</v>
      </c>
      <c r="E86" t="s">
        <v>752</v>
      </c>
      <c r="F86" s="149" t="s">
        <v>997</v>
      </c>
      <c r="G86" s="117" t="s">
        <v>750</v>
      </c>
      <c r="H86" s="117" t="s">
        <v>750</v>
      </c>
      <c r="I86" s="117" t="s">
        <v>659</v>
      </c>
      <c r="M86">
        <v>0</v>
      </c>
      <c r="N86" t="s">
        <v>628</v>
      </c>
      <c r="R86" t="s">
        <v>661</v>
      </c>
      <c r="S86" t="s">
        <v>660</v>
      </c>
      <c r="T86">
        <v>0</v>
      </c>
      <c r="U86" t="s">
        <v>662</v>
      </c>
      <c r="W86" s="117" t="s">
        <v>663</v>
      </c>
      <c r="AB86" t="s">
        <v>629</v>
      </c>
    </row>
    <row r="87" spans="2:28" ht="114.75">
      <c r="B87" t="s">
        <v>626</v>
      </c>
      <c r="C87">
        <v>1</v>
      </c>
      <c r="E87" t="s">
        <v>753</v>
      </c>
      <c r="F87" s="149" t="s">
        <v>940</v>
      </c>
      <c r="G87" s="117" t="s">
        <v>754</v>
      </c>
      <c r="H87" s="117" t="s">
        <v>754</v>
      </c>
      <c r="I87" s="117" t="s">
        <v>659</v>
      </c>
      <c r="M87">
        <v>0</v>
      </c>
      <c r="N87" t="s">
        <v>628</v>
      </c>
      <c r="R87" t="s">
        <v>661</v>
      </c>
      <c r="S87" t="s">
        <v>660</v>
      </c>
      <c r="T87">
        <v>0</v>
      </c>
      <c r="U87" t="s">
        <v>662</v>
      </c>
      <c r="W87" s="117" t="s">
        <v>663</v>
      </c>
      <c r="AB87" t="s">
        <v>629</v>
      </c>
    </row>
    <row r="88" spans="2:28" ht="114.75">
      <c r="B88" t="s">
        <v>626</v>
      </c>
      <c r="C88">
        <v>1</v>
      </c>
      <c r="E88" t="s">
        <v>755</v>
      </c>
      <c r="F88" s="149" t="s">
        <v>998</v>
      </c>
      <c r="G88" s="117" t="s">
        <v>754</v>
      </c>
      <c r="H88" s="117" t="s">
        <v>754</v>
      </c>
      <c r="I88" s="117" t="s">
        <v>659</v>
      </c>
      <c r="M88">
        <v>0</v>
      </c>
      <c r="N88" t="s">
        <v>628</v>
      </c>
      <c r="R88" t="s">
        <v>661</v>
      </c>
      <c r="S88" t="s">
        <v>660</v>
      </c>
      <c r="T88">
        <v>0</v>
      </c>
      <c r="U88" t="s">
        <v>662</v>
      </c>
      <c r="W88" s="117" t="s">
        <v>663</v>
      </c>
      <c r="AB88" t="s">
        <v>629</v>
      </c>
    </row>
    <row r="89" spans="2:28" ht="114.75">
      <c r="B89" t="s">
        <v>626</v>
      </c>
      <c r="C89">
        <v>1</v>
      </c>
      <c r="E89" t="s">
        <v>756</v>
      </c>
      <c r="F89" s="149" t="s">
        <v>999</v>
      </c>
      <c r="G89" s="117" t="s">
        <v>754</v>
      </c>
      <c r="H89" s="117" t="s">
        <v>754</v>
      </c>
      <c r="I89" s="117" t="s">
        <v>659</v>
      </c>
      <c r="M89">
        <v>0</v>
      </c>
      <c r="N89" t="s">
        <v>628</v>
      </c>
      <c r="R89" t="s">
        <v>661</v>
      </c>
      <c r="S89" t="s">
        <v>660</v>
      </c>
      <c r="T89">
        <v>0</v>
      </c>
      <c r="U89" t="s">
        <v>662</v>
      </c>
      <c r="W89" s="117" t="s">
        <v>663</v>
      </c>
      <c r="AB89" t="s">
        <v>629</v>
      </c>
    </row>
    <row r="90" spans="2:28" ht="114.75">
      <c r="B90" t="s">
        <v>626</v>
      </c>
      <c r="C90">
        <v>1</v>
      </c>
      <c r="E90" t="s">
        <v>757</v>
      </c>
      <c r="F90" s="149" t="s">
        <v>940</v>
      </c>
      <c r="G90" s="117" t="s">
        <v>758</v>
      </c>
      <c r="H90" s="117" t="s">
        <v>758</v>
      </c>
      <c r="I90" s="117" t="s">
        <v>659</v>
      </c>
      <c r="M90">
        <v>0</v>
      </c>
      <c r="N90" t="s">
        <v>628</v>
      </c>
      <c r="R90" t="s">
        <v>661</v>
      </c>
      <c r="S90" t="s">
        <v>660</v>
      </c>
      <c r="T90">
        <v>0</v>
      </c>
      <c r="U90" t="s">
        <v>662</v>
      </c>
      <c r="W90" s="117" t="s">
        <v>663</v>
      </c>
      <c r="AB90" t="s">
        <v>629</v>
      </c>
    </row>
    <row r="91" spans="2:28" ht="114.75">
      <c r="B91" t="s">
        <v>626</v>
      </c>
      <c r="C91">
        <v>1</v>
      </c>
      <c r="E91" t="s">
        <v>759</v>
      </c>
      <c r="F91" s="149" t="s">
        <v>1000</v>
      </c>
      <c r="G91" s="117" t="s">
        <v>758</v>
      </c>
      <c r="H91" s="117" t="s">
        <v>758</v>
      </c>
      <c r="I91" s="117" t="s">
        <v>659</v>
      </c>
      <c r="M91">
        <v>0</v>
      </c>
      <c r="N91" t="s">
        <v>628</v>
      </c>
      <c r="R91" t="s">
        <v>661</v>
      </c>
      <c r="S91" t="s">
        <v>660</v>
      </c>
      <c r="T91">
        <v>0</v>
      </c>
      <c r="U91" t="s">
        <v>662</v>
      </c>
      <c r="W91" s="117" t="s">
        <v>663</v>
      </c>
      <c r="AB91" t="s">
        <v>629</v>
      </c>
    </row>
    <row r="92" spans="2:28" ht="114.75">
      <c r="B92" t="s">
        <v>626</v>
      </c>
      <c r="C92">
        <v>1</v>
      </c>
      <c r="E92" t="s">
        <v>760</v>
      </c>
      <c r="F92" s="149" t="s">
        <v>1001</v>
      </c>
      <c r="G92" s="117" t="s">
        <v>758</v>
      </c>
      <c r="H92" s="117" t="s">
        <v>758</v>
      </c>
      <c r="I92" s="117" t="s">
        <v>659</v>
      </c>
      <c r="M92">
        <v>0</v>
      </c>
      <c r="N92" t="s">
        <v>628</v>
      </c>
      <c r="R92" t="s">
        <v>661</v>
      </c>
      <c r="S92" t="s">
        <v>660</v>
      </c>
      <c r="T92">
        <v>0</v>
      </c>
      <c r="U92" t="s">
        <v>662</v>
      </c>
      <c r="W92" s="117" t="s">
        <v>663</v>
      </c>
      <c r="AB92" t="s">
        <v>629</v>
      </c>
    </row>
    <row r="93" spans="2:28" ht="114.75">
      <c r="B93" t="s">
        <v>626</v>
      </c>
      <c r="C93">
        <v>1</v>
      </c>
      <c r="E93" t="s">
        <v>761</v>
      </c>
      <c r="F93" s="149" t="s">
        <v>940</v>
      </c>
      <c r="G93" s="117" t="s">
        <v>762</v>
      </c>
      <c r="H93" s="117" t="s">
        <v>762</v>
      </c>
      <c r="I93" s="117" t="s">
        <v>659</v>
      </c>
      <c r="M93">
        <v>0</v>
      </c>
      <c r="N93" t="s">
        <v>628</v>
      </c>
      <c r="R93" t="s">
        <v>661</v>
      </c>
      <c r="S93" t="s">
        <v>660</v>
      </c>
      <c r="T93">
        <v>0</v>
      </c>
      <c r="U93" t="s">
        <v>662</v>
      </c>
      <c r="W93" s="117" t="s">
        <v>663</v>
      </c>
      <c r="AB93" t="s">
        <v>629</v>
      </c>
    </row>
    <row r="94" spans="2:28" ht="114.75">
      <c r="B94" t="s">
        <v>626</v>
      </c>
      <c r="C94">
        <v>1</v>
      </c>
      <c r="E94" t="s">
        <v>763</v>
      </c>
      <c r="F94" s="149" t="s">
        <v>1002</v>
      </c>
      <c r="G94" s="117" t="s">
        <v>762</v>
      </c>
      <c r="H94" s="117" t="s">
        <v>762</v>
      </c>
      <c r="I94" s="117" t="s">
        <v>659</v>
      </c>
      <c r="M94">
        <v>0</v>
      </c>
      <c r="N94" t="s">
        <v>628</v>
      </c>
      <c r="R94" t="s">
        <v>661</v>
      </c>
      <c r="S94" t="s">
        <v>660</v>
      </c>
      <c r="T94">
        <v>0</v>
      </c>
      <c r="U94" t="s">
        <v>662</v>
      </c>
      <c r="W94" s="117" t="s">
        <v>663</v>
      </c>
      <c r="AB94" t="s">
        <v>629</v>
      </c>
    </row>
    <row r="95" spans="2:28" ht="114.75">
      <c r="B95" t="s">
        <v>626</v>
      </c>
      <c r="C95">
        <v>1</v>
      </c>
      <c r="E95" t="s">
        <v>764</v>
      </c>
      <c r="F95" s="149" t="s">
        <v>1003</v>
      </c>
      <c r="G95" s="117" t="s">
        <v>762</v>
      </c>
      <c r="H95" s="117" t="s">
        <v>762</v>
      </c>
      <c r="I95" s="117" t="s">
        <v>659</v>
      </c>
      <c r="M95">
        <v>0</v>
      </c>
      <c r="N95" t="s">
        <v>628</v>
      </c>
      <c r="R95" t="s">
        <v>661</v>
      </c>
      <c r="S95" t="s">
        <v>660</v>
      </c>
      <c r="T95">
        <v>0</v>
      </c>
      <c r="U95" t="s">
        <v>662</v>
      </c>
      <c r="W95" s="117" t="s">
        <v>663</v>
      </c>
      <c r="AB95" t="s">
        <v>629</v>
      </c>
    </row>
    <row r="96" spans="2:28" ht="114.75">
      <c r="B96" t="s">
        <v>626</v>
      </c>
      <c r="C96">
        <v>1</v>
      </c>
      <c r="E96" t="s">
        <v>765</v>
      </c>
      <c r="F96" s="149" t="s">
        <v>940</v>
      </c>
      <c r="G96" s="117" t="s">
        <v>640</v>
      </c>
      <c r="H96" s="117" t="s">
        <v>640</v>
      </c>
      <c r="I96" s="117" t="s">
        <v>659</v>
      </c>
      <c r="M96">
        <v>0</v>
      </c>
      <c r="N96" t="s">
        <v>628</v>
      </c>
      <c r="R96" t="s">
        <v>661</v>
      </c>
      <c r="S96" t="s">
        <v>660</v>
      </c>
      <c r="T96">
        <v>0</v>
      </c>
      <c r="U96" t="s">
        <v>662</v>
      </c>
      <c r="W96" s="117" t="s">
        <v>663</v>
      </c>
      <c r="AB96" t="s">
        <v>629</v>
      </c>
    </row>
    <row r="97" spans="2:28" ht="114.75">
      <c r="B97" t="s">
        <v>626</v>
      </c>
      <c r="C97">
        <v>1</v>
      </c>
      <c r="E97" t="s">
        <v>766</v>
      </c>
      <c r="F97" s="149" t="s">
        <v>1004</v>
      </c>
      <c r="G97" s="117" t="s">
        <v>640</v>
      </c>
      <c r="H97" s="117" t="s">
        <v>640</v>
      </c>
      <c r="I97" s="117" t="s">
        <v>659</v>
      </c>
      <c r="M97">
        <v>0</v>
      </c>
      <c r="N97" t="s">
        <v>628</v>
      </c>
      <c r="R97" t="s">
        <v>661</v>
      </c>
      <c r="S97" t="s">
        <v>660</v>
      </c>
      <c r="T97">
        <v>0</v>
      </c>
      <c r="U97" t="s">
        <v>662</v>
      </c>
      <c r="W97" s="117" t="s">
        <v>663</v>
      </c>
      <c r="AB97" t="s">
        <v>629</v>
      </c>
    </row>
    <row r="98" spans="2:28" ht="114.75">
      <c r="B98" t="s">
        <v>626</v>
      </c>
      <c r="C98">
        <v>1</v>
      </c>
      <c r="E98" t="s">
        <v>767</v>
      </c>
      <c r="F98" s="149" t="s">
        <v>1005</v>
      </c>
      <c r="G98" s="117" t="s">
        <v>640</v>
      </c>
      <c r="H98" s="117" t="s">
        <v>640</v>
      </c>
      <c r="I98" s="117" t="s">
        <v>659</v>
      </c>
      <c r="M98">
        <v>0</v>
      </c>
      <c r="N98" t="s">
        <v>628</v>
      </c>
      <c r="R98" t="s">
        <v>661</v>
      </c>
      <c r="S98" t="s">
        <v>660</v>
      </c>
      <c r="T98">
        <v>0</v>
      </c>
      <c r="U98" t="s">
        <v>662</v>
      </c>
      <c r="W98" s="117" t="s">
        <v>663</v>
      </c>
      <c r="AB98" t="s">
        <v>629</v>
      </c>
    </row>
    <row r="99" spans="2:28" ht="12.75">
      <c r="B99" t="s">
        <v>705</v>
      </c>
      <c r="C99">
        <v>1</v>
      </c>
      <c r="E99" t="s">
        <v>1006</v>
      </c>
      <c r="G99" s="117" t="s">
        <v>640</v>
      </c>
      <c r="H99" s="117" t="s">
        <v>640</v>
      </c>
      <c r="I99" s="117"/>
      <c r="M99">
        <v>0</v>
      </c>
      <c r="N99" t="s">
        <v>628</v>
      </c>
      <c r="T99">
        <v>0</v>
      </c>
      <c r="W99" s="117"/>
      <c r="AB99" t="s">
        <v>629</v>
      </c>
    </row>
    <row r="100" spans="2:28" ht="12.75">
      <c r="B100" t="s">
        <v>705</v>
      </c>
      <c r="C100">
        <v>1</v>
      </c>
      <c r="E100" t="s">
        <v>1007</v>
      </c>
      <c r="G100" s="117" t="s">
        <v>641</v>
      </c>
      <c r="H100" s="117" t="s">
        <v>641</v>
      </c>
      <c r="I100" s="117"/>
      <c r="M100">
        <v>0</v>
      </c>
      <c r="N100" t="s">
        <v>628</v>
      </c>
      <c r="T100">
        <v>0</v>
      </c>
      <c r="W100" s="117"/>
      <c r="AB100" t="s">
        <v>629</v>
      </c>
    </row>
    <row r="101" spans="2:28" ht="114.75">
      <c r="B101" t="s">
        <v>626</v>
      </c>
      <c r="C101">
        <v>1</v>
      </c>
      <c r="E101" t="s">
        <v>768</v>
      </c>
      <c r="F101" s="149" t="s">
        <v>940</v>
      </c>
      <c r="G101" s="117" t="s">
        <v>769</v>
      </c>
      <c r="H101" s="117" t="s">
        <v>769</v>
      </c>
      <c r="I101" s="117" t="s">
        <v>659</v>
      </c>
      <c r="M101">
        <v>0</v>
      </c>
      <c r="N101" t="s">
        <v>628</v>
      </c>
      <c r="R101" t="s">
        <v>661</v>
      </c>
      <c r="S101" t="s">
        <v>660</v>
      </c>
      <c r="T101">
        <v>0</v>
      </c>
      <c r="U101" t="s">
        <v>662</v>
      </c>
      <c r="W101" s="117" t="s">
        <v>663</v>
      </c>
      <c r="AB101" t="s">
        <v>629</v>
      </c>
    </row>
    <row r="102" spans="2:28" ht="114.75">
      <c r="B102" t="s">
        <v>626</v>
      </c>
      <c r="C102">
        <v>1</v>
      </c>
      <c r="E102" t="s">
        <v>770</v>
      </c>
      <c r="F102" s="149" t="s">
        <v>940</v>
      </c>
      <c r="G102" s="117" t="s">
        <v>769</v>
      </c>
      <c r="H102" s="117" t="s">
        <v>769</v>
      </c>
      <c r="I102" s="117" t="s">
        <v>659</v>
      </c>
      <c r="M102">
        <v>0</v>
      </c>
      <c r="N102" t="s">
        <v>628</v>
      </c>
      <c r="R102" t="s">
        <v>661</v>
      </c>
      <c r="S102" t="s">
        <v>660</v>
      </c>
      <c r="T102">
        <v>0</v>
      </c>
      <c r="U102" t="s">
        <v>662</v>
      </c>
      <c r="W102" s="117" t="s">
        <v>663</v>
      </c>
      <c r="AB102" t="s">
        <v>629</v>
      </c>
    </row>
    <row r="103" spans="2:28" ht="114.75">
      <c r="B103" t="s">
        <v>626</v>
      </c>
      <c r="C103">
        <v>1</v>
      </c>
      <c r="E103" t="s">
        <v>771</v>
      </c>
      <c r="F103" s="149" t="s">
        <v>1008</v>
      </c>
      <c r="G103" s="117" t="s">
        <v>769</v>
      </c>
      <c r="H103" s="117" t="s">
        <v>769</v>
      </c>
      <c r="I103" s="117" t="s">
        <v>659</v>
      </c>
      <c r="M103">
        <v>0</v>
      </c>
      <c r="N103" t="s">
        <v>628</v>
      </c>
      <c r="R103" t="s">
        <v>661</v>
      </c>
      <c r="S103" t="s">
        <v>660</v>
      </c>
      <c r="T103">
        <v>0</v>
      </c>
      <c r="U103" t="s">
        <v>662</v>
      </c>
      <c r="W103" s="117" t="s">
        <v>663</v>
      </c>
      <c r="AB103" t="s">
        <v>629</v>
      </c>
    </row>
    <row r="104" spans="2:28" ht="114.75">
      <c r="B104" t="s">
        <v>626</v>
      </c>
      <c r="C104">
        <v>1</v>
      </c>
      <c r="E104" t="s">
        <v>772</v>
      </c>
      <c r="F104" s="149" t="s">
        <v>940</v>
      </c>
      <c r="G104" s="117" t="s">
        <v>642</v>
      </c>
      <c r="H104" s="117" t="s">
        <v>642</v>
      </c>
      <c r="I104" s="117" t="s">
        <v>659</v>
      </c>
      <c r="M104">
        <v>0</v>
      </c>
      <c r="N104" t="s">
        <v>628</v>
      </c>
      <c r="R104" t="s">
        <v>661</v>
      </c>
      <c r="S104" t="s">
        <v>660</v>
      </c>
      <c r="T104">
        <v>0</v>
      </c>
      <c r="U104" t="s">
        <v>662</v>
      </c>
      <c r="W104" s="117" t="s">
        <v>663</v>
      </c>
      <c r="AB104" t="s">
        <v>629</v>
      </c>
    </row>
    <row r="105" spans="2:28" ht="114.75">
      <c r="B105" t="s">
        <v>626</v>
      </c>
      <c r="C105">
        <v>1</v>
      </c>
      <c r="E105" t="s">
        <v>773</v>
      </c>
      <c r="F105" s="149" t="s">
        <v>1009</v>
      </c>
      <c r="G105" s="117" t="s">
        <v>642</v>
      </c>
      <c r="H105" s="117" t="s">
        <v>642</v>
      </c>
      <c r="I105" s="117" t="s">
        <v>659</v>
      </c>
      <c r="M105">
        <v>0</v>
      </c>
      <c r="N105" t="s">
        <v>628</v>
      </c>
      <c r="R105" t="s">
        <v>661</v>
      </c>
      <c r="S105" t="s">
        <v>660</v>
      </c>
      <c r="T105">
        <v>0</v>
      </c>
      <c r="U105" t="s">
        <v>662</v>
      </c>
      <c r="W105" s="117" t="s">
        <v>663</v>
      </c>
      <c r="AB105" t="s">
        <v>629</v>
      </c>
    </row>
    <row r="106" spans="2:28" ht="114.75">
      <c r="B106" t="s">
        <v>626</v>
      </c>
      <c r="C106">
        <v>1</v>
      </c>
      <c r="E106" t="s">
        <v>774</v>
      </c>
      <c r="F106" s="149" t="s">
        <v>1010</v>
      </c>
      <c r="G106" s="117" t="s">
        <v>642</v>
      </c>
      <c r="H106" s="117" t="s">
        <v>642</v>
      </c>
      <c r="I106" s="117" t="s">
        <v>659</v>
      </c>
      <c r="M106">
        <v>0</v>
      </c>
      <c r="N106" t="s">
        <v>628</v>
      </c>
      <c r="R106" t="s">
        <v>661</v>
      </c>
      <c r="S106" t="s">
        <v>660</v>
      </c>
      <c r="T106">
        <v>0</v>
      </c>
      <c r="U106" t="s">
        <v>662</v>
      </c>
      <c r="W106" s="117" t="s">
        <v>663</v>
      </c>
      <c r="AB106" t="s">
        <v>629</v>
      </c>
    </row>
    <row r="107" spans="2:28" ht="12.75">
      <c r="B107" t="s">
        <v>705</v>
      </c>
      <c r="C107">
        <v>1</v>
      </c>
      <c r="E107" t="s">
        <v>1011</v>
      </c>
      <c r="G107" s="117" t="s">
        <v>642</v>
      </c>
      <c r="H107" s="117" t="s">
        <v>642</v>
      </c>
      <c r="I107" s="117"/>
      <c r="M107">
        <v>0</v>
      </c>
      <c r="N107" t="s">
        <v>628</v>
      </c>
      <c r="T107">
        <v>0</v>
      </c>
      <c r="W107" s="117"/>
      <c r="AB107" t="s">
        <v>629</v>
      </c>
    </row>
    <row r="108" spans="2:28" ht="12.75">
      <c r="B108" t="s">
        <v>705</v>
      </c>
      <c r="C108">
        <v>1</v>
      </c>
      <c r="E108" t="s">
        <v>1012</v>
      </c>
      <c r="G108" s="117" t="s">
        <v>643</v>
      </c>
      <c r="H108" s="117" t="s">
        <v>643</v>
      </c>
      <c r="I108" s="117"/>
      <c r="M108">
        <v>0</v>
      </c>
      <c r="N108" t="s">
        <v>628</v>
      </c>
      <c r="T108">
        <v>0</v>
      </c>
      <c r="W108" s="117"/>
      <c r="AB108" t="s">
        <v>629</v>
      </c>
    </row>
    <row r="109" spans="2:28" ht="12.75">
      <c r="B109" t="s">
        <v>705</v>
      </c>
      <c r="C109">
        <v>1</v>
      </c>
      <c r="E109" t="s">
        <v>1013</v>
      </c>
      <c r="G109" s="117" t="s">
        <v>643</v>
      </c>
      <c r="H109" s="117" t="s">
        <v>643</v>
      </c>
      <c r="I109" s="117"/>
      <c r="M109">
        <v>0</v>
      </c>
      <c r="N109" t="s">
        <v>628</v>
      </c>
      <c r="T109">
        <v>0</v>
      </c>
      <c r="W109" s="117"/>
      <c r="AB109" t="s">
        <v>629</v>
      </c>
    </row>
    <row r="110" spans="2:28" ht="114.75">
      <c r="B110" t="s">
        <v>626</v>
      </c>
      <c r="C110">
        <v>1</v>
      </c>
      <c r="E110" t="s">
        <v>775</v>
      </c>
      <c r="F110" s="149" t="s">
        <v>940</v>
      </c>
      <c r="G110" s="117" t="s">
        <v>776</v>
      </c>
      <c r="H110" s="117" t="s">
        <v>776</v>
      </c>
      <c r="I110" s="117" t="s">
        <v>659</v>
      </c>
      <c r="M110">
        <v>0</v>
      </c>
      <c r="N110" t="s">
        <v>628</v>
      </c>
      <c r="R110" t="s">
        <v>661</v>
      </c>
      <c r="S110" t="s">
        <v>660</v>
      </c>
      <c r="T110">
        <v>0</v>
      </c>
      <c r="U110" t="s">
        <v>662</v>
      </c>
      <c r="W110" s="117" t="s">
        <v>663</v>
      </c>
      <c r="AB110" t="s">
        <v>629</v>
      </c>
    </row>
    <row r="111" spans="2:28" ht="114.75">
      <c r="B111" t="s">
        <v>626</v>
      </c>
      <c r="C111">
        <v>1</v>
      </c>
      <c r="E111" t="s">
        <v>777</v>
      </c>
      <c r="F111" s="149" t="s">
        <v>940</v>
      </c>
      <c r="G111" s="117" t="s">
        <v>776</v>
      </c>
      <c r="H111" s="117" t="s">
        <v>776</v>
      </c>
      <c r="I111" s="117" t="s">
        <v>659</v>
      </c>
      <c r="M111">
        <v>0</v>
      </c>
      <c r="N111" t="s">
        <v>628</v>
      </c>
      <c r="R111" t="s">
        <v>661</v>
      </c>
      <c r="S111" t="s">
        <v>660</v>
      </c>
      <c r="T111">
        <v>0</v>
      </c>
      <c r="U111" t="s">
        <v>662</v>
      </c>
      <c r="W111" s="117" t="s">
        <v>663</v>
      </c>
      <c r="AB111" t="s">
        <v>629</v>
      </c>
    </row>
    <row r="112" spans="2:28" ht="114.75">
      <c r="B112" t="s">
        <v>626</v>
      </c>
      <c r="C112">
        <v>1</v>
      </c>
      <c r="E112" t="s">
        <v>778</v>
      </c>
      <c r="F112" s="149" t="s">
        <v>1014</v>
      </c>
      <c r="G112" s="117" t="s">
        <v>776</v>
      </c>
      <c r="H112" s="117" t="s">
        <v>776</v>
      </c>
      <c r="I112" s="117" t="s">
        <v>659</v>
      </c>
      <c r="M112">
        <v>0</v>
      </c>
      <c r="N112" t="s">
        <v>628</v>
      </c>
      <c r="R112" t="s">
        <v>661</v>
      </c>
      <c r="S112" t="s">
        <v>660</v>
      </c>
      <c r="T112">
        <v>0</v>
      </c>
      <c r="U112" t="s">
        <v>662</v>
      </c>
      <c r="W112" s="117" t="s">
        <v>663</v>
      </c>
      <c r="AB112" t="s">
        <v>629</v>
      </c>
    </row>
    <row r="113" spans="2:28" ht="114.75">
      <c r="B113" t="s">
        <v>626</v>
      </c>
      <c r="C113">
        <v>1</v>
      </c>
      <c r="E113" t="s">
        <v>779</v>
      </c>
      <c r="F113" s="149" t="s">
        <v>940</v>
      </c>
      <c r="G113" s="117" t="s">
        <v>780</v>
      </c>
      <c r="H113" s="117" t="s">
        <v>780</v>
      </c>
      <c r="I113" s="117" t="s">
        <v>659</v>
      </c>
      <c r="M113">
        <v>0</v>
      </c>
      <c r="N113" t="s">
        <v>628</v>
      </c>
      <c r="R113" t="s">
        <v>661</v>
      </c>
      <c r="S113" t="s">
        <v>660</v>
      </c>
      <c r="T113">
        <v>0</v>
      </c>
      <c r="U113" t="s">
        <v>662</v>
      </c>
      <c r="W113" s="117" t="s">
        <v>663</v>
      </c>
      <c r="AB113" t="s">
        <v>629</v>
      </c>
    </row>
    <row r="114" spans="2:28" ht="114.75">
      <c r="B114" t="s">
        <v>626</v>
      </c>
      <c r="C114">
        <v>1</v>
      </c>
      <c r="E114" t="s">
        <v>781</v>
      </c>
      <c r="F114" s="149" t="s">
        <v>1015</v>
      </c>
      <c r="G114" s="117" t="s">
        <v>780</v>
      </c>
      <c r="H114" s="117" t="s">
        <v>780</v>
      </c>
      <c r="I114" s="117" t="s">
        <v>659</v>
      </c>
      <c r="M114">
        <v>0</v>
      </c>
      <c r="N114" t="s">
        <v>628</v>
      </c>
      <c r="R114" t="s">
        <v>661</v>
      </c>
      <c r="S114" t="s">
        <v>660</v>
      </c>
      <c r="T114">
        <v>0</v>
      </c>
      <c r="U114" t="s">
        <v>662</v>
      </c>
      <c r="W114" s="117" t="s">
        <v>663</v>
      </c>
      <c r="AB114" t="s">
        <v>629</v>
      </c>
    </row>
    <row r="115" spans="2:28" ht="114.75">
      <c r="B115" t="s">
        <v>626</v>
      </c>
      <c r="C115">
        <v>1</v>
      </c>
      <c r="E115" t="s">
        <v>782</v>
      </c>
      <c r="F115" s="149" t="s">
        <v>1016</v>
      </c>
      <c r="G115" s="117" t="s">
        <v>780</v>
      </c>
      <c r="H115" s="117" t="s">
        <v>780</v>
      </c>
      <c r="I115" s="117" t="s">
        <v>659</v>
      </c>
      <c r="M115">
        <v>0</v>
      </c>
      <c r="N115" t="s">
        <v>628</v>
      </c>
      <c r="R115" t="s">
        <v>661</v>
      </c>
      <c r="S115" t="s">
        <v>660</v>
      </c>
      <c r="T115">
        <v>0</v>
      </c>
      <c r="U115" t="s">
        <v>662</v>
      </c>
      <c r="W115" s="117" t="s">
        <v>663</v>
      </c>
      <c r="AB115" t="s">
        <v>629</v>
      </c>
    </row>
    <row r="116" spans="2:28" ht="12.75">
      <c r="B116" t="s">
        <v>705</v>
      </c>
      <c r="C116">
        <v>1</v>
      </c>
      <c r="E116" t="s">
        <v>1017</v>
      </c>
      <c r="G116" s="117" t="s">
        <v>644</v>
      </c>
      <c r="H116" s="117" t="s">
        <v>644</v>
      </c>
      <c r="I116" s="117"/>
      <c r="M116">
        <v>0</v>
      </c>
      <c r="N116" t="s">
        <v>628</v>
      </c>
      <c r="T116">
        <v>0</v>
      </c>
      <c r="W116" s="117"/>
      <c r="AB116" t="s">
        <v>629</v>
      </c>
    </row>
    <row r="117" spans="2:28" ht="12.75">
      <c r="B117" t="s">
        <v>705</v>
      </c>
      <c r="C117">
        <v>1</v>
      </c>
      <c r="E117" t="s">
        <v>1018</v>
      </c>
      <c r="G117" s="117" t="s">
        <v>644</v>
      </c>
      <c r="H117" s="117" t="s">
        <v>644</v>
      </c>
      <c r="I117" s="117"/>
      <c r="M117">
        <v>0</v>
      </c>
      <c r="N117" t="s">
        <v>628</v>
      </c>
      <c r="T117">
        <v>0</v>
      </c>
      <c r="W117" s="117"/>
      <c r="AB117" t="s">
        <v>629</v>
      </c>
    </row>
    <row r="118" spans="2:28" ht="114.75">
      <c r="B118" t="s">
        <v>626</v>
      </c>
      <c r="C118">
        <v>1</v>
      </c>
      <c r="E118" t="s">
        <v>783</v>
      </c>
      <c r="F118" s="149" t="s">
        <v>940</v>
      </c>
      <c r="G118" s="117" t="s">
        <v>784</v>
      </c>
      <c r="H118" s="117" t="s">
        <v>784</v>
      </c>
      <c r="I118" s="117" t="s">
        <v>659</v>
      </c>
      <c r="M118">
        <v>0</v>
      </c>
      <c r="N118" t="s">
        <v>628</v>
      </c>
      <c r="R118" t="s">
        <v>661</v>
      </c>
      <c r="S118" t="s">
        <v>660</v>
      </c>
      <c r="T118">
        <v>0</v>
      </c>
      <c r="U118" t="s">
        <v>662</v>
      </c>
      <c r="W118" s="117" t="s">
        <v>663</v>
      </c>
      <c r="AB118" t="s">
        <v>629</v>
      </c>
    </row>
    <row r="119" spans="2:28" ht="114.75">
      <c r="B119" t="s">
        <v>626</v>
      </c>
      <c r="C119">
        <v>1</v>
      </c>
      <c r="E119" t="s">
        <v>785</v>
      </c>
      <c r="F119" s="149" t="s">
        <v>940</v>
      </c>
      <c r="G119" s="117" t="s">
        <v>784</v>
      </c>
      <c r="H119" s="117" t="s">
        <v>784</v>
      </c>
      <c r="I119" s="117" t="s">
        <v>659</v>
      </c>
      <c r="M119">
        <v>0</v>
      </c>
      <c r="N119" t="s">
        <v>628</v>
      </c>
      <c r="R119" t="s">
        <v>661</v>
      </c>
      <c r="S119" t="s">
        <v>660</v>
      </c>
      <c r="T119">
        <v>0</v>
      </c>
      <c r="U119" t="s">
        <v>662</v>
      </c>
      <c r="W119" s="117" t="s">
        <v>663</v>
      </c>
      <c r="AB119" t="s">
        <v>629</v>
      </c>
    </row>
    <row r="120" spans="2:28" ht="114.75">
      <c r="B120" t="s">
        <v>626</v>
      </c>
      <c r="C120">
        <v>1</v>
      </c>
      <c r="E120" t="s">
        <v>786</v>
      </c>
      <c r="F120" s="149" t="s">
        <v>1019</v>
      </c>
      <c r="G120" s="117" t="s">
        <v>784</v>
      </c>
      <c r="H120" s="117" t="s">
        <v>784</v>
      </c>
      <c r="I120" s="117" t="s">
        <v>659</v>
      </c>
      <c r="M120">
        <v>0</v>
      </c>
      <c r="N120" t="s">
        <v>628</v>
      </c>
      <c r="R120" t="s">
        <v>661</v>
      </c>
      <c r="S120" t="s">
        <v>660</v>
      </c>
      <c r="T120">
        <v>0</v>
      </c>
      <c r="U120" t="s">
        <v>662</v>
      </c>
      <c r="W120" s="117" t="s">
        <v>663</v>
      </c>
      <c r="AB120" t="s">
        <v>629</v>
      </c>
    </row>
    <row r="121" spans="2:28" ht="114.75">
      <c r="B121" t="s">
        <v>626</v>
      </c>
      <c r="C121">
        <v>1</v>
      </c>
      <c r="E121" t="s">
        <v>787</v>
      </c>
      <c r="F121" s="149" t="s">
        <v>940</v>
      </c>
      <c r="G121" s="117" t="s">
        <v>788</v>
      </c>
      <c r="H121" s="117" t="s">
        <v>788</v>
      </c>
      <c r="I121" s="117" t="s">
        <v>659</v>
      </c>
      <c r="M121">
        <v>0</v>
      </c>
      <c r="N121" t="s">
        <v>628</v>
      </c>
      <c r="R121" t="s">
        <v>661</v>
      </c>
      <c r="S121" t="s">
        <v>660</v>
      </c>
      <c r="T121">
        <v>0</v>
      </c>
      <c r="U121" t="s">
        <v>662</v>
      </c>
      <c r="W121" s="117" t="s">
        <v>663</v>
      </c>
      <c r="AB121" t="s">
        <v>629</v>
      </c>
    </row>
    <row r="122" spans="2:28" ht="114.75">
      <c r="B122" t="s">
        <v>626</v>
      </c>
      <c r="C122">
        <v>1</v>
      </c>
      <c r="E122" t="s">
        <v>789</v>
      </c>
      <c r="F122" s="149" t="s">
        <v>1020</v>
      </c>
      <c r="G122" s="117" t="s">
        <v>788</v>
      </c>
      <c r="H122" s="117" t="s">
        <v>788</v>
      </c>
      <c r="I122" s="117" t="s">
        <v>659</v>
      </c>
      <c r="M122">
        <v>0</v>
      </c>
      <c r="N122" t="s">
        <v>628</v>
      </c>
      <c r="R122" t="s">
        <v>661</v>
      </c>
      <c r="S122" t="s">
        <v>660</v>
      </c>
      <c r="T122">
        <v>0</v>
      </c>
      <c r="U122" t="s">
        <v>662</v>
      </c>
      <c r="W122" s="117" t="s">
        <v>663</v>
      </c>
      <c r="AB122" t="s">
        <v>629</v>
      </c>
    </row>
    <row r="123" spans="2:28" ht="114.75">
      <c r="B123" t="s">
        <v>626</v>
      </c>
      <c r="C123">
        <v>1</v>
      </c>
      <c r="E123" t="s">
        <v>790</v>
      </c>
      <c r="F123" s="149" t="s">
        <v>1021</v>
      </c>
      <c r="G123" s="117" t="s">
        <v>788</v>
      </c>
      <c r="H123" s="117" t="s">
        <v>788</v>
      </c>
      <c r="I123" s="117" t="s">
        <v>659</v>
      </c>
      <c r="M123">
        <v>0</v>
      </c>
      <c r="N123" t="s">
        <v>628</v>
      </c>
      <c r="R123" t="s">
        <v>661</v>
      </c>
      <c r="S123" t="s">
        <v>660</v>
      </c>
      <c r="T123">
        <v>0</v>
      </c>
      <c r="U123" t="s">
        <v>662</v>
      </c>
      <c r="W123" s="117" t="s">
        <v>663</v>
      </c>
      <c r="AB123" t="s">
        <v>629</v>
      </c>
    </row>
    <row r="124" spans="2:28" ht="114.75">
      <c r="B124" t="s">
        <v>626</v>
      </c>
      <c r="C124">
        <v>1</v>
      </c>
      <c r="E124" t="s">
        <v>791</v>
      </c>
      <c r="F124" s="149" t="s">
        <v>940</v>
      </c>
      <c r="G124" s="117" t="s">
        <v>792</v>
      </c>
      <c r="H124" s="117" t="s">
        <v>792</v>
      </c>
      <c r="I124" s="117" t="s">
        <v>659</v>
      </c>
      <c r="M124">
        <v>0</v>
      </c>
      <c r="N124" t="s">
        <v>628</v>
      </c>
      <c r="R124" t="s">
        <v>661</v>
      </c>
      <c r="S124" t="s">
        <v>660</v>
      </c>
      <c r="T124">
        <v>0</v>
      </c>
      <c r="U124" t="s">
        <v>662</v>
      </c>
      <c r="W124" s="117" t="s">
        <v>663</v>
      </c>
      <c r="AB124" t="s">
        <v>629</v>
      </c>
    </row>
    <row r="125" spans="2:28" ht="114.75">
      <c r="B125" t="s">
        <v>626</v>
      </c>
      <c r="C125">
        <v>1</v>
      </c>
      <c r="E125" t="s">
        <v>793</v>
      </c>
      <c r="F125" s="149" t="s">
        <v>1022</v>
      </c>
      <c r="G125" s="117" t="s">
        <v>792</v>
      </c>
      <c r="H125" s="117" t="s">
        <v>792</v>
      </c>
      <c r="I125" s="117" t="s">
        <v>659</v>
      </c>
      <c r="M125">
        <v>0</v>
      </c>
      <c r="N125" t="s">
        <v>628</v>
      </c>
      <c r="R125" t="s">
        <v>661</v>
      </c>
      <c r="S125" t="s">
        <v>660</v>
      </c>
      <c r="T125">
        <v>0</v>
      </c>
      <c r="U125" t="s">
        <v>662</v>
      </c>
      <c r="W125" s="117" t="s">
        <v>663</v>
      </c>
      <c r="AB125" t="s">
        <v>629</v>
      </c>
    </row>
    <row r="126" spans="2:28" ht="114.75">
      <c r="B126" t="s">
        <v>626</v>
      </c>
      <c r="C126">
        <v>1</v>
      </c>
      <c r="E126" t="s">
        <v>794</v>
      </c>
      <c r="F126" s="149" t="s">
        <v>1023</v>
      </c>
      <c r="G126" s="117" t="s">
        <v>792</v>
      </c>
      <c r="H126" s="117" t="s">
        <v>792</v>
      </c>
      <c r="I126" s="117" t="s">
        <v>659</v>
      </c>
      <c r="M126">
        <v>0</v>
      </c>
      <c r="N126" t="s">
        <v>628</v>
      </c>
      <c r="R126" t="s">
        <v>661</v>
      </c>
      <c r="S126" t="s">
        <v>660</v>
      </c>
      <c r="T126">
        <v>0</v>
      </c>
      <c r="U126" t="s">
        <v>662</v>
      </c>
      <c r="W126" s="117" t="s">
        <v>663</v>
      </c>
      <c r="AB126" t="s">
        <v>629</v>
      </c>
    </row>
    <row r="127" spans="2:28" ht="114.75">
      <c r="B127" t="s">
        <v>626</v>
      </c>
      <c r="C127">
        <v>1</v>
      </c>
      <c r="E127" t="s">
        <v>795</v>
      </c>
      <c r="F127" s="149" t="s">
        <v>940</v>
      </c>
      <c r="G127" s="117" t="s">
        <v>796</v>
      </c>
      <c r="H127" s="117" t="s">
        <v>796</v>
      </c>
      <c r="I127" s="117" t="s">
        <v>659</v>
      </c>
      <c r="M127">
        <v>0</v>
      </c>
      <c r="N127" t="s">
        <v>628</v>
      </c>
      <c r="R127" t="s">
        <v>661</v>
      </c>
      <c r="S127" t="s">
        <v>660</v>
      </c>
      <c r="T127">
        <v>0</v>
      </c>
      <c r="U127" t="s">
        <v>662</v>
      </c>
      <c r="W127" s="117" t="s">
        <v>663</v>
      </c>
      <c r="AB127" t="s">
        <v>629</v>
      </c>
    </row>
    <row r="128" spans="2:28" ht="114.75">
      <c r="B128" t="s">
        <v>626</v>
      </c>
      <c r="C128">
        <v>1</v>
      </c>
      <c r="E128" t="s">
        <v>797</v>
      </c>
      <c r="F128" s="149" t="s">
        <v>1024</v>
      </c>
      <c r="G128" s="117" t="s">
        <v>796</v>
      </c>
      <c r="H128" s="117" t="s">
        <v>796</v>
      </c>
      <c r="I128" s="117" t="s">
        <v>659</v>
      </c>
      <c r="M128">
        <v>0</v>
      </c>
      <c r="N128" t="s">
        <v>628</v>
      </c>
      <c r="R128" t="s">
        <v>661</v>
      </c>
      <c r="S128" t="s">
        <v>660</v>
      </c>
      <c r="T128">
        <v>0</v>
      </c>
      <c r="U128" t="s">
        <v>662</v>
      </c>
      <c r="W128" s="117" t="s">
        <v>663</v>
      </c>
      <c r="AB128" t="s">
        <v>629</v>
      </c>
    </row>
    <row r="129" spans="2:28" ht="114.75">
      <c r="B129" t="s">
        <v>626</v>
      </c>
      <c r="C129">
        <v>1</v>
      </c>
      <c r="E129" t="s">
        <v>798</v>
      </c>
      <c r="F129" s="149" t="s">
        <v>1025</v>
      </c>
      <c r="G129" s="117" t="s">
        <v>796</v>
      </c>
      <c r="H129" s="117" t="s">
        <v>796</v>
      </c>
      <c r="I129" s="117" t="s">
        <v>659</v>
      </c>
      <c r="M129">
        <v>0</v>
      </c>
      <c r="N129" t="s">
        <v>628</v>
      </c>
      <c r="R129" t="s">
        <v>661</v>
      </c>
      <c r="S129" t="s">
        <v>660</v>
      </c>
      <c r="T129">
        <v>0</v>
      </c>
      <c r="U129" t="s">
        <v>662</v>
      </c>
      <c r="W129" s="117" t="s">
        <v>663</v>
      </c>
      <c r="AB129" t="s">
        <v>629</v>
      </c>
    </row>
    <row r="130" spans="2:28" ht="114.75">
      <c r="B130" t="s">
        <v>626</v>
      </c>
      <c r="C130">
        <v>1</v>
      </c>
      <c r="E130" t="s">
        <v>799</v>
      </c>
      <c r="F130" s="149" t="s">
        <v>940</v>
      </c>
      <c r="G130" s="117" t="s">
        <v>800</v>
      </c>
      <c r="H130" s="117" t="s">
        <v>800</v>
      </c>
      <c r="I130" s="117" t="s">
        <v>659</v>
      </c>
      <c r="M130">
        <v>0</v>
      </c>
      <c r="N130" t="s">
        <v>628</v>
      </c>
      <c r="R130" t="s">
        <v>661</v>
      </c>
      <c r="S130" t="s">
        <v>660</v>
      </c>
      <c r="T130">
        <v>0</v>
      </c>
      <c r="U130" t="s">
        <v>662</v>
      </c>
      <c r="W130" s="117" t="s">
        <v>663</v>
      </c>
      <c r="AB130" t="s">
        <v>629</v>
      </c>
    </row>
    <row r="131" spans="2:28" ht="114.75">
      <c r="B131" t="s">
        <v>626</v>
      </c>
      <c r="C131">
        <v>1</v>
      </c>
      <c r="E131" t="s">
        <v>801</v>
      </c>
      <c r="F131" s="149" t="s">
        <v>1026</v>
      </c>
      <c r="G131" s="117" t="s">
        <v>800</v>
      </c>
      <c r="H131" s="117" t="s">
        <v>800</v>
      </c>
      <c r="I131" s="117" t="s">
        <v>659</v>
      </c>
      <c r="M131">
        <v>0</v>
      </c>
      <c r="N131" t="s">
        <v>628</v>
      </c>
      <c r="R131" t="s">
        <v>661</v>
      </c>
      <c r="S131" t="s">
        <v>660</v>
      </c>
      <c r="T131">
        <v>0</v>
      </c>
      <c r="U131" t="s">
        <v>662</v>
      </c>
      <c r="W131" s="117" t="s">
        <v>663</v>
      </c>
      <c r="AB131" t="s">
        <v>629</v>
      </c>
    </row>
    <row r="132" spans="2:28" ht="114.75">
      <c r="B132" t="s">
        <v>626</v>
      </c>
      <c r="C132">
        <v>1</v>
      </c>
      <c r="E132" t="s">
        <v>802</v>
      </c>
      <c r="F132" s="149" t="s">
        <v>1027</v>
      </c>
      <c r="G132" s="117" t="s">
        <v>800</v>
      </c>
      <c r="H132" s="117" t="s">
        <v>800</v>
      </c>
      <c r="I132" s="117" t="s">
        <v>659</v>
      </c>
      <c r="M132">
        <v>0</v>
      </c>
      <c r="N132" t="s">
        <v>628</v>
      </c>
      <c r="R132" t="s">
        <v>661</v>
      </c>
      <c r="S132" t="s">
        <v>660</v>
      </c>
      <c r="T132">
        <v>0</v>
      </c>
      <c r="U132" t="s">
        <v>662</v>
      </c>
      <c r="W132" s="117" t="s">
        <v>663</v>
      </c>
      <c r="AB132" t="s">
        <v>629</v>
      </c>
    </row>
    <row r="133" spans="2:28" ht="114.75">
      <c r="B133" t="s">
        <v>626</v>
      </c>
      <c r="C133">
        <v>1</v>
      </c>
      <c r="E133" t="s">
        <v>803</v>
      </c>
      <c r="F133" s="149" t="s">
        <v>940</v>
      </c>
      <c r="G133" s="117" t="s">
        <v>804</v>
      </c>
      <c r="H133" s="117" t="s">
        <v>804</v>
      </c>
      <c r="I133" s="117" t="s">
        <v>659</v>
      </c>
      <c r="M133">
        <v>0</v>
      </c>
      <c r="N133" t="s">
        <v>628</v>
      </c>
      <c r="R133" t="s">
        <v>661</v>
      </c>
      <c r="S133" t="s">
        <v>660</v>
      </c>
      <c r="T133">
        <v>0</v>
      </c>
      <c r="U133" t="s">
        <v>662</v>
      </c>
      <c r="W133" s="117" t="s">
        <v>663</v>
      </c>
      <c r="AB133" t="s">
        <v>629</v>
      </c>
    </row>
    <row r="134" spans="2:28" ht="114.75">
      <c r="B134" t="s">
        <v>626</v>
      </c>
      <c r="C134">
        <v>1</v>
      </c>
      <c r="E134" t="s">
        <v>805</v>
      </c>
      <c r="F134" s="149" t="s">
        <v>1028</v>
      </c>
      <c r="G134" s="117" t="s">
        <v>804</v>
      </c>
      <c r="H134" s="117" t="s">
        <v>804</v>
      </c>
      <c r="I134" s="117" t="s">
        <v>659</v>
      </c>
      <c r="M134">
        <v>0</v>
      </c>
      <c r="N134" t="s">
        <v>628</v>
      </c>
      <c r="R134" t="s">
        <v>661</v>
      </c>
      <c r="S134" t="s">
        <v>660</v>
      </c>
      <c r="T134">
        <v>0</v>
      </c>
      <c r="U134" t="s">
        <v>662</v>
      </c>
      <c r="W134" s="117" t="s">
        <v>663</v>
      </c>
      <c r="AB134" t="s">
        <v>629</v>
      </c>
    </row>
    <row r="135" spans="2:28" ht="114.75">
      <c r="B135" t="s">
        <v>626</v>
      </c>
      <c r="C135">
        <v>1</v>
      </c>
      <c r="E135" t="s">
        <v>806</v>
      </c>
      <c r="F135" s="149" t="s">
        <v>1029</v>
      </c>
      <c r="G135" s="117" t="s">
        <v>804</v>
      </c>
      <c r="H135" s="117" t="s">
        <v>804</v>
      </c>
      <c r="I135" s="117" t="s">
        <v>659</v>
      </c>
      <c r="M135">
        <v>0</v>
      </c>
      <c r="N135" t="s">
        <v>628</v>
      </c>
      <c r="R135" t="s">
        <v>661</v>
      </c>
      <c r="S135" t="s">
        <v>660</v>
      </c>
      <c r="T135">
        <v>0</v>
      </c>
      <c r="U135" t="s">
        <v>662</v>
      </c>
      <c r="W135" s="117" t="s">
        <v>663</v>
      </c>
      <c r="AB135" t="s">
        <v>629</v>
      </c>
    </row>
    <row r="136" spans="2:28" ht="114.75">
      <c r="B136" t="s">
        <v>626</v>
      </c>
      <c r="C136">
        <v>1</v>
      </c>
      <c r="E136" t="s">
        <v>807</v>
      </c>
      <c r="F136" s="149" t="s">
        <v>940</v>
      </c>
      <c r="G136" s="117" t="s">
        <v>808</v>
      </c>
      <c r="H136" s="117" t="s">
        <v>808</v>
      </c>
      <c r="I136" s="117" t="s">
        <v>809</v>
      </c>
      <c r="M136">
        <v>0</v>
      </c>
      <c r="N136" t="s">
        <v>628</v>
      </c>
      <c r="R136" t="s">
        <v>661</v>
      </c>
      <c r="S136" t="s">
        <v>660</v>
      </c>
      <c r="T136">
        <v>0</v>
      </c>
      <c r="U136" t="s">
        <v>662</v>
      </c>
      <c r="W136" s="117" t="s">
        <v>663</v>
      </c>
      <c r="AB136" t="s">
        <v>629</v>
      </c>
    </row>
    <row r="137" spans="2:28" ht="114.75">
      <c r="B137" t="s">
        <v>626</v>
      </c>
      <c r="C137">
        <v>1</v>
      </c>
      <c r="E137" t="s">
        <v>810</v>
      </c>
      <c r="F137" s="149" t="s">
        <v>1030</v>
      </c>
      <c r="G137" s="117" t="s">
        <v>808</v>
      </c>
      <c r="H137" s="117" t="s">
        <v>808</v>
      </c>
      <c r="I137" s="117" t="s">
        <v>811</v>
      </c>
      <c r="M137">
        <v>0</v>
      </c>
      <c r="N137" t="s">
        <v>628</v>
      </c>
      <c r="R137" t="s">
        <v>661</v>
      </c>
      <c r="S137" t="s">
        <v>660</v>
      </c>
      <c r="T137">
        <v>0</v>
      </c>
      <c r="U137" t="s">
        <v>662</v>
      </c>
      <c r="W137" s="117" t="s">
        <v>663</v>
      </c>
      <c r="AB137" t="s">
        <v>629</v>
      </c>
    </row>
    <row r="138" spans="2:28" ht="114.75">
      <c r="B138" t="s">
        <v>626</v>
      </c>
      <c r="C138">
        <v>1</v>
      </c>
      <c r="E138" t="s">
        <v>812</v>
      </c>
      <c r="F138" s="149" t="s">
        <v>1031</v>
      </c>
      <c r="G138" s="117" t="s">
        <v>808</v>
      </c>
      <c r="H138" s="117" t="s">
        <v>808</v>
      </c>
      <c r="I138" s="117" t="s">
        <v>811</v>
      </c>
      <c r="M138">
        <v>0</v>
      </c>
      <c r="N138" t="s">
        <v>628</v>
      </c>
      <c r="R138" t="s">
        <v>661</v>
      </c>
      <c r="S138" t="s">
        <v>660</v>
      </c>
      <c r="T138">
        <v>0</v>
      </c>
      <c r="U138" t="s">
        <v>662</v>
      </c>
      <c r="W138" s="117" t="s">
        <v>663</v>
      </c>
      <c r="AB138" t="s">
        <v>629</v>
      </c>
    </row>
    <row r="139" spans="2:28" ht="114.75">
      <c r="B139" t="s">
        <v>626</v>
      </c>
      <c r="C139">
        <v>1</v>
      </c>
      <c r="E139" t="s">
        <v>813</v>
      </c>
      <c r="F139" s="149" t="s">
        <v>940</v>
      </c>
      <c r="G139" s="117" t="s">
        <v>814</v>
      </c>
      <c r="H139" s="117" t="s">
        <v>814</v>
      </c>
      <c r="I139" s="117" t="s">
        <v>809</v>
      </c>
      <c r="M139">
        <v>0</v>
      </c>
      <c r="N139" t="s">
        <v>628</v>
      </c>
      <c r="R139" t="s">
        <v>661</v>
      </c>
      <c r="S139" t="s">
        <v>660</v>
      </c>
      <c r="T139">
        <v>0</v>
      </c>
      <c r="U139" t="s">
        <v>662</v>
      </c>
      <c r="W139" s="117" t="s">
        <v>663</v>
      </c>
      <c r="AB139" t="s">
        <v>629</v>
      </c>
    </row>
    <row r="140" spans="2:28" ht="114.75">
      <c r="B140" t="s">
        <v>626</v>
      </c>
      <c r="C140">
        <v>1</v>
      </c>
      <c r="E140" t="s">
        <v>815</v>
      </c>
      <c r="F140" s="149" t="s">
        <v>1032</v>
      </c>
      <c r="G140" s="117" t="s">
        <v>814</v>
      </c>
      <c r="H140" s="117" t="s">
        <v>814</v>
      </c>
      <c r="I140" s="117" t="s">
        <v>811</v>
      </c>
      <c r="M140">
        <v>0</v>
      </c>
      <c r="N140" t="s">
        <v>628</v>
      </c>
      <c r="R140" t="s">
        <v>661</v>
      </c>
      <c r="S140" t="s">
        <v>660</v>
      </c>
      <c r="T140">
        <v>0</v>
      </c>
      <c r="U140" t="s">
        <v>662</v>
      </c>
      <c r="W140" s="117" t="s">
        <v>663</v>
      </c>
      <c r="AB140" t="s">
        <v>629</v>
      </c>
    </row>
    <row r="141" spans="2:28" ht="114.75">
      <c r="B141" t="s">
        <v>626</v>
      </c>
      <c r="C141">
        <v>1</v>
      </c>
      <c r="E141" t="s">
        <v>816</v>
      </c>
      <c r="F141" s="149" t="s">
        <v>1033</v>
      </c>
      <c r="G141" s="117" t="s">
        <v>814</v>
      </c>
      <c r="H141" s="117" t="s">
        <v>814</v>
      </c>
      <c r="I141" s="117" t="s">
        <v>811</v>
      </c>
      <c r="M141">
        <v>0</v>
      </c>
      <c r="N141" t="s">
        <v>628</v>
      </c>
      <c r="R141" t="s">
        <v>661</v>
      </c>
      <c r="S141" t="s">
        <v>660</v>
      </c>
      <c r="T141">
        <v>0</v>
      </c>
      <c r="U141" t="s">
        <v>662</v>
      </c>
      <c r="W141" s="117" t="s">
        <v>663</v>
      </c>
      <c r="AB141" t="s">
        <v>629</v>
      </c>
    </row>
    <row r="142" spans="2:28" ht="114.75">
      <c r="B142" t="s">
        <v>626</v>
      </c>
      <c r="C142">
        <v>1</v>
      </c>
      <c r="E142" t="s">
        <v>817</v>
      </c>
      <c r="F142" s="149" t="s">
        <v>940</v>
      </c>
      <c r="G142" s="117" t="s">
        <v>818</v>
      </c>
      <c r="H142" s="117" t="s">
        <v>818</v>
      </c>
      <c r="I142" s="117" t="s">
        <v>809</v>
      </c>
      <c r="M142">
        <v>0</v>
      </c>
      <c r="N142" t="s">
        <v>628</v>
      </c>
      <c r="R142" t="s">
        <v>661</v>
      </c>
      <c r="S142" t="s">
        <v>660</v>
      </c>
      <c r="T142">
        <v>0</v>
      </c>
      <c r="U142" t="s">
        <v>662</v>
      </c>
      <c r="W142" s="117" t="s">
        <v>663</v>
      </c>
      <c r="AB142" t="s">
        <v>629</v>
      </c>
    </row>
    <row r="143" spans="2:28" ht="114.75">
      <c r="B143" t="s">
        <v>626</v>
      </c>
      <c r="C143">
        <v>1</v>
      </c>
      <c r="E143" t="s">
        <v>819</v>
      </c>
      <c r="F143" s="149" t="s">
        <v>1034</v>
      </c>
      <c r="G143" s="117" t="s">
        <v>818</v>
      </c>
      <c r="H143" s="117" t="s">
        <v>818</v>
      </c>
      <c r="I143" s="117" t="s">
        <v>811</v>
      </c>
      <c r="M143">
        <v>0</v>
      </c>
      <c r="N143" t="s">
        <v>628</v>
      </c>
      <c r="R143" t="s">
        <v>661</v>
      </c>
      <c r="S143" t="s">
        <v>660</v>
      </c>
      <c r="T143">
        <v>0</v>
      </c>
      <c r="U143" t="s">
        <v>662</v>
      </c>
      <c r="W143" s="117" t="s">
        <v>663</v>
      </c>
      <c r="AB143" t="s">
        <v>629</v>
      </c>
    </row>
    <row r="144" spans="2:28" ht="114.75">
      <c r="B144" t="s">
        <v>626</v>
      </c>
      <c r="C144">
        <v>1</v>
      </c>
      <c r="E144" t="s">
        <v>820</v>
      </c>
      <c r="F144" s="149" t="s">
        <v>1035</v>
      </c>
      <c r="G144" s="117" t="s">
        <v>818</v>
      </c>
      <c r="H144" s="117" t="s">
        <v>818</v>
      </c>
      <c r="I144" s="117" t="s">
        <v>811</v>
      </c>
      <c r="M144">
        <v>0</v>
      </c>
      <c r="N144" t="s">
        <v>628</v>
      </c>
      <c r="R144" t="s">
        <v>661</v>
      </c>
      <c r="S144" t="s">
        <v>660</v>
      </c>
      <c r="T144">
        <v>0</v>
      </c>
      <c r="U144" t="s">
        <v>662</v>
      </c>
      <c r="W144" s="117" t="s">
        <v>663</v>
      </c>
      <c r="AB144" t="s">
        <v>629</v>
      </c>
    </row>
    <row r="145" spans="2:28" ht="114.75">
      <c r="B145" t="s">
        <v>626</v>
      </c>
      <c r="C145">
        <v>1</v>
      </c>
      <c r="E145" t="s">
        <v>821</v>
      </c>
      <c r="F145" s="149" t="s">
        <v>940</v>
      </c>
      <c r="G145" s="117" t="s">
        <v>822</v>
      </c>
      <c r="H145" s="117" t="s">
        <v>822</v>
      </c>
      <c r="I145" s="117" t="s">
        <v>809</v>
      </c>
      <c r="M145">
        <v>0</v>
      </c>
      <c r="N145" t="s">
        <v>628</v>
      </c>
      <c r="R145" t="s">
        <v>661</v>
      </c>
      <c r="S145" t="s">
        <v>660</v>
      </c>
      <c r="T145">
        <v>0</v>
      </c>
      <c r="U145" t="s">
        <v>662</v>
      </c>
      <c r="W145" s="117" t="s">
        <v>663</v>
      </c>
      <c r="AB145" t="s">
        <v>629</v>
      </c>
    </row>
    <row r="146" spans="2:28" ht="114.75">
      <c r="B146" t="s">
        <v>626</v>
      </c>
      <c r="C146">
        <v>1</v>
      </c>
      <c r="E146" t="s">
        <v>823</v>
      </c>
      <c r="F146" s="149" t="s">
        <v>940</v>
      </c>
      <c r="G146" s="117" t="s">
        <v>822</v>
      </c>
      <c r="H146" s="117" t="s">
        <v>822</v>
      </c>
      <c r="I146" s="117" t="s">
        <v>811</v>
      </c>
      <c r="M146">
        <v>0</v>
      </c>
      <c r="N146" t="s">
        <v>628</v>
      </c>
      <c r="R146" t="s">
        <v>661</v>
      </c>
      <c r="S146" t="s">
        <v>660</v>
      </c>
      <c r="T146">
        <v>0</v>
      </c>
      <c r="U146" t="s">
        <v>662</v>
      </c>
      <c r="W146" s="117" t="s">
        <v>663</v>
      </c>
      <c r="AB146" t="s">
        <v>629</v>
      </c>
    </row>
    <row r="147" spans="2:28" ht="114.75">
      <c r="B147" t="s">
        <v>626</v>
      </c>
      <c r="C147">
        <v>1</v>
      </c>
      <c r="E147" t="s">
        <v>824</v>
      </c>
      <c r="F147" s="149" t="s">
        <v>1036</v>
      </c>
      <c r="G147" s="117" t="s">
        <v>822</v>
      </c>
      <c r="H147" s="117" t="s">
        <v>822</v>
      </c>
      <c r="I147" s="117" t="s">
        <v>811</v>
      </c>
      <c r="M147">
        <v>0</v>
      </c>
      <c r="N147" t="s">
        <v>628</v>
      </c>
      <c r="R147" t="s">
        <v>661</v>
      </c>
      <c r="S147" t="s">
        <v>660</v>
      </c>
      <c r="T147">
        <v>0</v>
      </c>
      <c r="U147" t="s">
        <v>662</v>
      </c>
      <c r="W147" s="117" t="s">
        <v>663</v>
      </c>
      <c r="AB147" t="s">
        <v>629</v>
      </c>
    </row>
    <row r="148" spans="2:28" ht="12.75">
      <c r="B148" t="s">
        <v>705</v>
      </c>
      <c r="C148">
        <v>1</v>
      </c>
      <c r="E148" t="s">
        <v>1037</v>
      </c>
      <c r="G148" s="117" t="s">
        <v>645</v>
      </c>
      <c r="H148" s="117" t="s">
        <v>645</v>
      </c>
      <c r="I148" s="117"/>
      <c r="M148">
        <v>0</v>
      </c>
      <c r="N148" t="s">
        <v>628</v>
      </c>
      <c r="T148">
        <v>0</v>
      </c>
      <c r="W148" s="117"/>
      <c r="AB148" t="s">
        <v>629</v>
      </c>
    </row>
    <row r="149" spans="2:28" ht="114.75">
      <c r="B149" t="s">
        <v>626</v>
      </c>
      <c r="C149">
        <v>1</v>
      </c>
      <c r="E149" t="s">
        <v>825</v>
      </c>
      <c r="F149" s="149" t="s">
        <v>940</v>
      </c>
      <c r="G149" s="117" t="s">
        <v>826</v>
      </c>
      <c r="H149" s="117" t="s">
        <v>826</v>
      </c>
      <c r="I149" s="117" t="s">
        <v>809</v>
      </c>
      <c r="M149">
        <v>0</v>
      </c>
      <c r="N149" t="s">
        <v>628</v>
      </c>
      <c r="R149" t="s">
        <v>661</v>
      </c>
      <c r="S149" t="s">
        <v>660</v>
      </c>
      <c r="T149">
        <v>0</v>
      </c>
      <c r="U149" t="s">
        <v>662</v>
      </c>
      <c r="W149" s="117" t="s">
        <v>663</v>
      </c>
      <c r="AB149" t="s">
        <v>629</v>
      </c>
    </row>
    <row r="150" spans="2:28" ht="114.75">
      <c r="B150" t="s">
        <v>626</v>
      </c>
      <c r="C150">
        <v>1</v>
      </c>
      <c r="E150" t="s">
        <v>827</v>
      </c>
      <c r="F150" s="149" t="s">
        <v>1038</v>
      </c>
      <c r="G150" s="117" t="s">
        <v>826</v>
      </c>
      <c r="H150" s="117" t="s">
        <v>826</v>
      </c>
      <c r="I150" s="117" t="s">
        <v>811</v>
      </c>
      <c r="M150">
        <v>0</v>
      </c>
      <c r="N150" t="s">
        <v>628</v>
      </c>
      <c r="R150" t="s">
        <v>661</v>
      </c>
      <c r="S150" t="s">
        <v>660</v>
      </c>
      <c r="T150">
        <v>0</v>
      </c>
      <c r="U150" t="s">
        <v>662</v>
      </c>
      <c r="W150" s="117" t="s">
        <v>663</v>
      </c>
      <c r="AB150" t="s">
        <v>629</v>
      </c>
    </row>
    <row r="151" spans="2:28" ht="114.75">
      <c r="B151" t="s">
        <v>626</v>
      </c>
      <c r="C151">
        <v>1</v>
      </c>
      <c r="E151" t="s">
        <v>828</v>
      </c>
      <c r="F151" s="149" t="s">
        <v>1039</v>
      </c>
      <c r="G151" s="117" t="s">
        <v>826</v>
      </c>
      <c r="H151" s="117" t="s">
        <v>826</v>
      </c>
      <c r="I151" s="117" t="s">
        <v>811</v>
      </c>
      <c r="M151">
        <v>0</v>
      </c>
      <c r="N151" t="s">
        <v>628</v>
      </c>
      <c r="R151" t="s">
        <v>661</v>
      </c>
      <c r="S151" t="s">
        <v>660</v>
      </c>
      <c r="T151">
        <v>0</v>
      </c>
      <c r="U151" t="s">
        <v>662</v>
      </c>
      <c r="W151" s="117" t="s">
        <v>663</v>
      </c>
      <c r="AB151" t="s">
        <v>629</v>
      </c>
    </row>
    <row r="152" spans="2:28" ht="114.75">
      <c r="B152" t="s">
        <v>626</v>
      </c>
      <c r="C152">
        <v>1</v>
      </c>
      <c r="E152" t="s">
        <v>829</v>
      </c>
      <c r="F152" s="149" t="s">
        <v>940</v>
      </c>
      <c r="G152" s="117" t="s">
        <v>830</v>
      </c>
      <c r="H152" s="117" t="s">
        <v>830</v>
      </c>
      <c r="I152" s="117" t="s">
        <v>809</v>
      </c>
      <c r="M152">
        <v>0</v>
      </c>
      <c r="N152" t="s">
        <v>628</v>
      </c>
      <c r="R152" t="s">
        <v>661</v>
      </c>
      <c r="S152" t="s">
        <v>660</v>
      </c>
      <c r="T152">
        <v>0</v>
      </c>
      <c r="U152" t="s">
        <v>662</v>
      </c>
      <c r="W152" s="117" t="s">
        <v>663</v>
      </c>
      <c r="AB152" t="s">
        <v>629</v>
      </c>
    </row>
    <row r="153" spans="2:28" ht="114.75">
      <c r="B153" t="s">
        <v>626</v>
      </c>
      <c r="C153">
        <v>1</v>
      </c>
      <c r="E153" t="s">
        <v>831</v>
      </c>
      <c r="F153" s="149" t="s">
        <v>1040</v>
      </c>
      <c r="G153" s="117" t="s">
        <v>830</v>
      </c>
      <c r="H153" s="117" t="s">
        <v>830</v>
      </c>
      <c r="I153" s="117" t="s">
        <v>811</v>
      </c>
      <c r="M153">
        <v>0</v>
      </c>
      <c r="N153" t="s">
        <v>628</v>
      </c>
      <c r="R153" t="s">
        <v>661</v>
      </c>
      <c r="S153" t="s">
        <v>660</v>
      </c>
      <c r="T153">
        <v>0</v>
      </c>
      <c r="U153" t="s">
        <v>662</v>
      </c>
      <c r="W153" s="117" t="s">
        <v>663</v>
      </c>
      <c r="AB153" t="s">
        <v>629</v>
      </c>
    </row>
    <row r="154" spans="2:28" ht="114.75">
      <c r="B154" t="s">
        <v>626</v>
      </c>
      <c r="C154">
        <v>1</v>
      </c>
      <c r="E154" t="s">
        <v>832</v>
      </c>
      <c r="F154" s="149" t="s">
        <v>1041</v>
      </c>
      <c r="G154" s="117" t="s">
        <v>830</v>
      </c>
      <c r="H154" s="117" t="s">
        <v>830</v>
      </c>
      <c r="I154" s="117" t="s">
        <v>811</v>
      </c>
      <c r="M154">
        <v>0</v>
      </c>
      <c r="N154" t="s">
        <v>628</v>
      </c>
      <c r="R154" t="s">
        <v>661</v>
      </c>
      <c r="S154" t="s">
        <v>660</v>
      </c>
      <c r="T154">
        <v>0</v>
      </c>
      <c r="U154" t="s">
        <v>662</v>
      </c>
      <c r="W154" s="117" t="s">
        <v>663</v>
      </c>
      <c r="AB154" t="s">
        <v>629</v>
      </c>
    </row>
    <row r="155" spans="2:28" ht="114.75">
      <c r="B155" t="s">
        <v>626</v>
      </c>
      <c r="C155">
        <v>1</v>
      </c>
      <c r="E155" t="s">
        <v>833</v>
      </c>
      <c r="F155" s="149" t="s">
        <v>940</v>
      </c>
      <c r="G155" s="117" t="s">
        <v>834</v>
      </c>
      <c r="H155" s="117" t="s">
        <v>834</v>
      </c>
      <c r="I155" s="117" t="s">
        <v>809</v>
      </c>
      <c r="M155">
        <v>0</v>
      </c>
      <c r="N155" t="s">
        <v>628</v>
      </c>
      <c r="R155" t="s">
        <v>661</v>
      </c>
      <c r="S155" t="s">
        <v>660</v>
      </c>
      <c r="T155">
        <v>0</v>
      </c>
      <c r="U155" t="s">
        <v>662</v>
      </c>
      <c r="W155" s="117" t="s">
        <v>663</v>
      </c>
      <c r="AB155" t="s">
        <v>629</v>
      </c>
    </row>
    <row r="156" spans="2:28" ht="114.75">
      <c r="B156" t="s">
        <v>626</v>
      </c>
      <c r="C156">
        <v>1</v>
      </c>
      <c r="E156" t="s">
        <v>835</v>
      </c>
      <c r="F156" s="149" t="s">
        <v>1042</v>
      </c>
      <c r="G156" s="117" t="s">
        <v>834</v>
      </c>
      <c r="H156" s="117" t="s">
        <v>834</v>
      </c>
      <c r="I156" s="117" t="s">
        <v>811</v>
      </c>
      <c r="M156">
        <v>0</v>
      </c>
      <c r="N156" t="s">
        <v>628</v>
      </c>
      <c r="R156" t="s">
        <v>661</v>
      </c>
      <c r="S156" t="s">
        <v>660</v>
      </c>
      <c r="T156">
        <v>0</v>
      </c>
      <c r="U156" t="s">
        <v>662</v>
      </c>
      <c r="W156" s="117" t="s">
        <v>663</v>
      </c>
      <c r="AB156" t="s">
        <v>629</v>
      </c>
    </row>
    <row r="157" spans="2:28" ht="114.75">
      <c r="B157" t="s">
        <v>626</v>
      </c>
      <c r="C157">
        <v>1</v>
      </c>
      <c r="E157" t="s">
        <v>836</v>
      </c>
      <c r="F157" s="149" t="s">
        <v>1043</v>
      </c>
      <c r="G157" s="117" t="s">
        <v>834</v>
      </c>
      <c r="H157" s="117" t="s">
        <v>834</v>
      </c>
      <c r="I157" s="117" t="s">
        <v>811</v>
      </c>
      <c r="M157">
        <v>0</v>
      </c>
      <c r="N157" t="s">
        <v>628</v>
      </c>
      <c r="R157" t="s">
        <v>661</v>
      </c>
      <c r="S157" t="s">
        <v>660</v>
      </c>
      <c r="T157">
        <v>0</v>
      </c>
      <c r="U157" t="s">
        <v>662</v>
      </c>
      <c r="W157" s="117" t="s">
        <v>663</v>
      </c>
      <c r="AB157" t="s">
        <v>629</v>
      </c>
    </row>
    <row r="158" spans="2:28" ht="114.75">
      <c r="B158" t="s">
        <v>626</v>
      </c>
      <c r="C158">
        <v>1</v>
      </c>
      <c r="E158" t="s">
        <v>837</v>
      </c>
      <c r="F158" s="149" t="s">
        <v>940</v>
      </c>
      <c r="G158" s="117" t="s">
        <v>838</v>
      </c>
      <c r="H158" s="117" t="s">
        <v>838</v>
      </c>
      <c r="I158" s="117" t="s">
        <v>809</v>
      </c>
      <c r="M158">
        <v>0</v>
      </c>
      <c r="N158" t="s">
        <v>628</v>
      </c>
      <c r="R158" t="s">
        <v>661</v>
      </c>
      <c r="S158" t="s">
        <v>660</v>
      </c>
      <c r="T158">
        <v>0</v>
      </c>
      <c r="U158" t="s">
        <v>662</v>
      </c>
      <c r="W158" s="117" t="s">
        <v>663</v>
      </c>
      <c r="AB158" t="s">
        <v>629</v>
      </c>
    </row>
    <row r="159" spans="2:28" ht="114.75">
      <c r="B159" t="s">
        <v>626</v>
      </c>
      <c r="C159">
        <v>1</v>
      </c>
      <c r="E159" t="s">
        <v>839</v>
      </c>
      <c r="F159" s="149" t="s">
        <v>940</v>
      </c>
      <c r="G159" s="117" t="s">
        <v>838</v>
      </c>
      <c r="H159" s="117" t="s">
        <v>838</v>
      </c>
      <c r="I159" s="117" t="s">
        <v>811</v>
      </c>
      <c r="M159">
        <v>0</v>
      </c>
      <c r="N159" t="s">
        <v>628</v>
      </c>
      <c r="R159" t="s">
        <v>661</v>
      </c>
      <c r="S159" t="s">
        <v>660</v>
      </c>
      <c r="T159">
        <v>0</v>
      </c>
      <c r="U159" t="s">
        <v>662</v>
      </c>
      <c r="W159" s="117" t="s">
        <v>663</v>
      </c>
      <c r="AB159" t="s">
        <v>629</v>
      </c>
    </row>
    <row r="160" spans="2:28" ht="114.75">
      <c r="B160" t="s">
        <v>626</v>
      </c>
      <c r="C160">
        <v>1</v>
      </c>
      <c r="E160" t="s">
        <v>840</v>
      </c>
      <c r="F160" s="149" t="s">
        <v>1044</v>
      </c>
      <c r="G160" s="117" t="s">
        <v>838</v>
      </c>
      <c r="H160" s="117" t="s">
        <v>838</v>
      </c>
      <c r="I160" s="117" t="s">
        <v>811</v>
      </c>
      <c r="M160">
        <v>0</v>
      </c>
      <c r="N160" t="s">
        <v>628</v>
      </c>
      <c r="R160" t="s">
        <v>661</v>
      </c>
      <c r="S160" t="s">
        <v>660</v>
      </c>
      <c r="T160">
        <v>0</v>
      </c>
      <c r="U160" t="s">
        <v>662</v>
      </c>
      <c r="W160" s="117" t="s">
        <v>663</v>
      </c>
      <c r="AB160" t="s">
        <v>629</v>
      </c>
    </row>
    <row r="161" spans="2:28" ht="12.75">
      <c r="B161" t="s">
        <v>705</v>
      </c>
      <c r="C161">
        <v>1</v>
      </c>
      <c r="E161" t="s">
        <v>1045</v>
      </c>
      <c r="G161" s="117" t="s">
        <v>646</v>
      </c>
      <c r="H161" s="117" t="s">
        <v>646</v>
      </c>
      <c r="I161" s="117"/>
      <c r="M161">
        <v>0</v>
      </c>
      <c r="N161" t="s">
        <v>628</v>
      </c>
      <c r="T161">
        <v>0</v>
      </c>
      <c r="W161" s="117"/>
      <c r="AB161" t="s">
        <v>629</v>
      </c>
    </row>
    <row r="162" spans="2:28" ht="114.75">
      <c r="B162" t="s">
        <v>626</v>
      </c>
      <c r="C162">
        <v>1</v>
      </c>
      <c r="E162" t="s">
        <v>841</v>
      </c>
      <c r="F162" s="149" t="s">
        <v>940</v>
      </c>
      <c r="G162" s="117" t="s">
        <v>842</v>
      </c>
      <c r="H162" s="117" t="s">
        <v>842</v>
      </c>
      <c r="I162" s="117" t="s">
        <v>809</v>
      </c>
      <c r="M162">
        <v>0</v>
      </c>
      <c r="N162" t="s">
        <v>628</v>
      </c>
      <c r="R162" t="s">
        <v>661</v>
      </c>
      <c r="S162" t="s">
        <v>660</v>
      </c>
      <c r="T162">
        <v>0</v>
      </c>
      <c r="U162" t="s">
        <v>662</v>
      </c>
      <c r="W162" s="117" t="s">
        <v>663</v>
      </c>
      <c r="AB162" t="s">
        <v>629</v>
      </c>
    </row>
    <row r="163" spans="2:28" ht="114.75">
      <c r="B163" t="s">
        <v>626</v>
      </c>
      <c r="C163">
        <v>1</v>
      </c>
      <c r="E163" t="s">
        <v>843</v>
      </c>
      <c r="F163" s="149" t="s">
        <v>1046</v>
      </c>
      <c r="G163" s="117" t="s">
        <v>842</v>
      </c>
      <c r="H163" s="117" t="s">
        <v>842</v>
      </c>
      <c r="I163" s="117" t="s">
        <v>811</v>
      </c>
      <c r="M163">
        <v>0</v>
      </c>
      <c r="N163" t="s">
        <v>628</v>
      </c>
      <c r="R163" t="s">
        <v>661</v>
      </c>
      <c r="S163" t="s">
        <v>660</v>
      </c>
      <c r="T163">
        <v>0</v>
      </c>
      <c r="U163" t="s">
        <v>662</v>
      </c>
      <c r="W163" s="117" t="s">
        <v>663</v>
      </c>
      <c r="AB163" t="s">
        <v>629</v>
      </c>
    </row>
    <row r="164" spans="2:28" ht="114.75">
      <c r="B164" t="s">
        <v>626</v>
      </c>
      <c r="C164">
        <v>1</v>
      </c>
      <c r="E164" t="s">
        <v>844</v>
      </c>
      <c r="F164" s="149" t="s">
        <v>1047</v>
      </c>
      <c r="G164" s="117" t="s">
        <v>842</v>
      </c>
      <c r="H164" s="117" t="s">
        <v>842</v>
      </c>
      <c r="I164" s="117" t="s">
        <v>811</v>
      </c>
      <c r="M164">
        <v>0</v>
      </c>
      <c r="N164" t="s">
        <v>628</v>
      </c>
      <c r="R164" t="s">
        <v>661</v>
      </c>
      <c r="S164" t="s">
        <v>660</v>
      </c>
      <c r="T164">
        <v>0</v>
      </c>
      <c r="U164" t="s">
        <v>662</v>
      </c>
      <c r="W164" s="117" t="s">
        <v>663</v>
      </c>
      <c r="AB164" t="s">
        <v>629</v>
      </c>
    </row>
    <row r="165" spans="2:28" ht="114.75">
      <c r="B165" t="s">
        <v>626</v>
      </c>
      <c r="C165">
        <v>1</v>
      </c>
      <c r="E165" t="s">
        <v>845</v>
      </c>
      <c r="F165" s="149" t="s">
        <v>940</v>
      </c>
      <c r="G165" s="117" t="s">
        <v>846</v>
      </c>
      <c r="H165" s="117" t="s">
        <v>846</v>
      </c>
      <c r="I165" s="117" t="s">
        <v>809</v>
      </c>
      <c r="M165">
        <v>0</v>
      </c>
      <c r="N165" t="s">
        <v>628</v>
      </c>
      <c r="R165" t="s">
        <v>661</v>
      </c>
      <c r="S165" t="s">
        <v>660</v>
      </c>
      <c r="T165">
        <v>0</v>
      </c>
      <c r="U165" t="s">
        <v>662</v>
      </c>
      <c r="W165" s="117" t="s">
        <v>663</v>
      </c>
      <c r="AB165" t="s">
        <v>629</v>
      </c>
    </row>
    <row r="166" spans="2:28" ht="114.75">
      <c r="B166" t="s">
        <v>626</v>
      </c>
      <c r="C166">
        <v>1</v>
      </c>
      <c r="E166" t="s">
        <v>847</v>
      </c>
      <c r="F166" s="149" t="s">
        <v>1048</v>
      </c>
      <c r="G166" s="117" t="s">
        <v>846</v>
      </c>
      <c r="H166" s="117" t="s">
        <v>846</v>
      </c>
      <c r="I166" s="117" t="s">
        <v>811</v>
      </c>
      <c r="M166">
        <v>0</v>
      </c>
      <c r="N166" t="s">
        <v>628</v>
      </c>
      <c r="R166" t="s">
        <v>661</v>
      </c>
      <c r="S166" t="s">
        <v>660</v>
      </c>
      <c r="T166">
        <v>0</v>
      </c>
      <c r="U166" t="s">
        <v>662</v>
      </c>
      <c r="W166" s="117" t="s">
        <v>663</v>
      </c>
      <c r="AB166" t="s">
        <v>629</v>
      </c>
    </row>
    <row r="167" spans="2:28" ht="114.75">
      <c r="B167" t="s">
        <v>626</v>
      </c>
      <c r="C167">
        <v>1</v>
      </c>
      <c r="E167" t="s">
        <v>848</v>
      </c>
      <c r="F167" s="149" t="s">
        <v>1049</v>
      </c>
      <c r="G167" s="117" t="s">
        <v>846</v>
      </c>
      <c r="H167" s="117" t="s">
        <v>846</v>
      </c>
      <c r="I167" s="117" t="s">
        <v>811</v>
      </c>
      <c r="M167">
        <v>0</v>
      </c>
      <c r="N167" t="s">
        <v>628</v>
      </c>
      <c r="R167" t="s">
        <v>661</v>
      </c>
      <c r="S167" t="s">
        <v>660</v>
      </c>
      <c r="T167">
        <v>0</v>
      </c>
      <c r="U167" t="s">
        <v>662</v>
      </c>
      <c r="W167" s="117" t="s">
        <v>663</v>
      </c>
      <c r="AB167" t="s">
        <v>629</v>
      </c>
    </row>
    <row r="168" spans="2:28" ht="114.75">
      <c r="B168" t="s">
        <v>626</v>
      </c>
      <c r="C168">
        <v>1</v>
      </c>
      <c r="E168" t="s">
        <v>849</v>
      </c>
      <c r="F168" s="149" t="s">
        <v>940</v>
      </c>
      <c r="G168" s="117" t="s">
        <v>850</v>
      </c>
      <c r="H168" s="117" t="s">
        <v>850</v>
      </c>
      <c r="I168" s="117" t="s">
        <v>809</v>
      </c>
      <c r="M168">
        <v>0</v>
      </c>
      <c r="N168" t="s">
        <v>628</v>
      </c>
      <c r="R168" t="s">
        <v>661</v>
      </c>
      <c r="S168" t="s">
        <v>660</v>
      </c>
      <c r="T168">
        <v>0</v>
      </c>
      <c r="U168" t="s">
        <v>662</v>
      </c>
      <c r="W168" s="117" t="s">
        <v>663</v>
      </c>
      <c r="AB168" t="s">
        <v>629</v>
      </c>
    </row>
    <row r="169" spans="2:28" ht="114.75">
      <c r="B169" t="s">
        <v>626</v>
      </c>
      <c r="C169">
        <v>1</v>
      </c>
      <c r="E169" t="s">
        <v>851</v>
      </c>
      <c r="F169" s="149" t="s">
        <v>1050</v>
      </c>
      <c r="G169" s="117" t="s">
        <v>850</v>
      </c>
      <c r="H169" s="117" t="s">
        <v>850</v>
      </c>
      <c r="I169" s="117" t="s">
        <v>811</v>
      </c>
      <c r="M169">
        <v>0</v>
      </c>
      <c r="N169" t="s">
        <v>628</v>
      </c>
      <c r="R169" t="s">
        <v>661</v>
      </c>
      <c r="S169" t="s">
        <v>660</v>
      </c>
      <c r="T169">
        <v>0</v>
      </c>
      <c r="U169" t="s">
        <v>662</v>
      </c>
      <c r="W169" s="117" t="s">
        <v>663</v>
      </c>
      <c r="AB169" t="s">
        <v>629</v>
      </c>
    </row>
    <row r="170" spans="2:28" ht="114.75">
      <c r="B170" t="s">
        <v>626</v>
      </c>
      <c r="C170">
        <v>1</v>
      </c>
      <c r="E170" t="s">
        <v>852</v>
      </c>
      <c r="F170" s="149" t="s">
        <v>1051</v>
      </c>
      <c r="G170" s="117" t="s">
        <v>850</v>
      </c>
      <c r="H170" s="117" t="s">
        <v>850</v>
      </c>
      <c r="I170" s="117" t="s">
        <v>811</v>
      </c>
      <c r="M170">
        <v>0</v>
      </c>
      <c r="N170" t="s">
        <v>628</v>
      </c>
      <c r="R170" t="s">
        <v>661</v>
      </c>
      <c r="S170" t="s">
        <v>660</v>
      </c>
      <c r="T170">
        <v>0</v>
      </c>
      <c r="U170" t="s">
        <v>662</v>
      </c>
      <c r="W170" s="117" t="s">
        <v>663</v>
      </c>
      <c r="AB170" t="s">
        <v>629</v>
      </c>
    </row>
    <row r="171" spans="2:28" ht="114.75">
      <c r="B171" t="s">
        <v>626</v>
      </c>
      <c r="C171">
        <v>1</v>
      </c>
      <c r="E171" t="s">
        <v>853</v>
      </c>
      <c r="F171" s="149" t="s">
        <v>940</v>
      </c>
      <c r="G171" s="117" t="s">
        <v>854</v>
      </c>
      <c r="H171" s="117" t="s">
        <v>854</v>
      </c>
      <c r="I171" s="117" t="s">
        <v>809</v>
      </c>
      <c r="M171">
        <v>0</v>
      </c>
      <c r="N171" t="s">
        <v>628</v>
      </c>
      <c r="R171" t="s">
        <v>661</v>
      </c>
      <c r="S171" t="s">
        <v>660</v>
      </c>
      <c r="T171">
        <v>0</v>
      </c>
      <c r="U171" t="s">
        <v>662</v>
      </c>
      <c r="W171" s="117" t="s">
        <v>663</v>
      </c>
      <c r="AB171" t="s">
        <v>629</v>
      </c>
    </row>
    <row r="172" spans="2:28" ht="114.75">
      <c r="B172" t="s">
        <v>626</v>
      </c>
      <c r="C172">
        <v>1</v>
      </c>
      <c r="E172" t="s">
        <v>855</v>
      </c>
      <c r="F172" s="149" t="s">
        <v>1052</v>
      </c>
      <c r="G172" s="117" t="s">
        <v>854</v>
      </c>
      <c r="H172" s="117" t="s">
        <v>854</v>
      </c>
      <c r="I172" s="117" t="s">
        <v>811</v>
      </c>
      <c r="M172">
        <v>0</v>
      </c>
      <c r="N172" t="s">
        <v>628</v>
      </c>
      <c r="R172" t="s">
        <v>661</v>
      </c>
      <c r="S172" t="s">
        <v>660</v>
      </c>
      <c r="T172">
        <v>0</v>
      </c>
      <c r="U172" t="s">
        <v>662</v>
      </c>
      <c r="W172" s="117" t="s">
        <v>663</v>
      </c>
      <c r="AB172" t="s">
        <v>629</v>
      </c>
    </row>
    <row r="173" spans="2:28" ht="114.75">
      <c r="B173" t="s">
        <v>626</v>
      </c>
      <c r="C173">
        <v>1</v>
      </c>
      <c r="E173" t="s">
        <v>856</v>
      </c>
      <c r="F173" s="149" t="s">
        <v>1053</v>
      </c>
      <c r="G173" s="117" t="s">
        <v>854</v>
      </c>
      <c r="H173" s="117" t="s">
        <v>854</v>
      </c>
      <c r="I173" s="117" t="s">
        <v>811</v>
      </c>
      <c r="M173">
        <v>0</v>
      </c>
      <c r="N173" t="s">
        <v>628</v>
      </c>
      <c r="R173" t="s">
        <v>661</v>
      </c>
      <c r="S173" t="s">
        <v>660</v>
      </c>
      <c r="T173">
        <v>0</v>
      </c>
      <c r="U173" t="s">
        <v>662</v>
      </c>
      <c r="W173" s="117" t="s">
        <v>663</v>
      </c>
      <c r="AB173" t="s">
        <v>629</v>
      </c>
    </row>
    <row r="174" spans="2:28" ht="114.75">
      <c r="B174" t="s">
        <v>626</v>
      </c>
      <c r="C174">
        <v>1</v>
      </c>
      <c r="E174" t="s">
        <v>857</v>
      </c>
      <c r="F174" s="149" t="s">
        <v>940</v>
      </c>
      <c r="G174" s="117" t="s">
        <v>858</v>
      </c>
      <c r="H174" s="117" t="s">
        <v>858</v>
      </c>
      <c r="I174" s="117" t="s">
        <v>809</v>
      </c>
      <c r="M174">
        <v>0</v>
      </c>
      <c r="N174" t="s">
        <v>628</v>
      </c>
      <c r="R174" t="s">
        <v>661</v>
      </c>
      <c r="S174" t="s">
        <v>660</v>
      </c>
      <c r="T174">
        <v>0</v>
      </c>
      <c r="U174" t="s">
        <v>662</v>
      </c>
      <c r="W174" s="117" t="s">
        <v>663</v>
      </c>
      <c r="AB174" t="s">
        <v>629</v>
      </c>
    </row>
    <row r="175" spans="2:28" ht="114.75">
      <c r="B175" t="s">
        <v>626</v>
      </c>
      <c r="C175">
        <v>1</v>
      </c>
      <c r="E175" t="s">
        <v>859</v>
      </c>
      <c r="F175" s="149" t="s">
        <v>1054</v>
      </c>
      <c r="G175" s="117" t="s">
        <v>858</v>
      </c>
      <c r="H175" s="117" t="s">
        <v>858</v>
      </c>
      <c r="I175" s="117" t="s">
        <v>811</v>
      </c>
      <c r="M175">
        <v>0</v>
      </c>
      <c r="N175" t="s">
        <v>628</v>
      </c>
      <c r="R175" t="s">
        <v>661</v>
      </c>
      <c r="S175" t="s">
        <v>660</v>
      </c>
      <c r="T175">
        <v>0</v>
      </c>
      <c r="U175" t="s">
        <v>662</v>
      </c>
      <c r="W175" s="117" t="s">
        <v>663</v>
      </c>
      <c r="AB175" t="s">
        <v>629</v>
      </c>
    </row>
    <row r="176" spans="2:28" ht="114.75">
      <c r="B176" t="s">
        <v>626</v>
      </c>
      <c r="C176">
        <v>1</v>
      </c>
      <c r="E176" t="s">
        <v>860</v>
      </c>
      <c r="F176" s="149" t="s">
        <v>1055</v>
      </c>
      <c r="G176" s="117" t="s">
        <v>858</v>
      </c>
      <c r="H176" s="117" t="s">
        <v>858</v>
      </c>
      <c r="I176" s="117" t="s">
        <v>811</v>
      </c>
      <c r="M176">
        <v>0</v>
      </c>
      <c r="N176" t="s">
        <v>628</v>
      </c>
      <c r="R176" t="s">
        <v>661</v>
      </c>
      <c r="S176" t="s">
        <v>660</v>
      </c>
      <c r="T176">
        <v>0</v>
      </c>
      <c r="U176" t="s">
        <v>662</v>
      </c>
      <c r="W176" s="117" t="s">
        <v>663</v>
      </c>
      <c r="AB176" t="s">
        <v>629</v>
      </c>
    </row>
    <row r="177" spans="2:28" ht="12.75">
      <c r="B177" t="s">
        <v>705</v>
      </c>
      <c r="C177">
        <v>1</v>
      </c>
      <c r="E177" t="s">
        <v>1056</v>
      </c>
      <c r="G177" s="117" t="s">
        <v>647</v>
      </c>
      <c r="H177" s="117" t="s">
        <v>647</v>
      </c>
      <c r="I177" s="117"/>
      <c r="M177">
        <v>0</v>
      </c>
      <c r="N177" t="s">
        <v>628</v>
      </c>
      <c r="T177">
        <v>0</v>
      </c>
      <c r="W177" s="117"/>
      <c r="AB177" t="s">
        <v>629</v>
      </c>
    </row>
    <row r="178" spans="2:28" ht="114.75">
      <c r="B178" t="s">
        <v>626</v>
      </c>
      <c r="C178">
        <v>1</v>
      </c>
      <c r="E178" t="s">
        <v>861</v>
      </c>
      <c r="F178" s="149" t="s">
        <v>940</v>
      </c>
      <c r="G178" s="117" t="s">
        <v>862</v>
      </c>
      <c r="H178" s="117" t="s">
        <v>862</v>
      </c>
      <c r="I178" s="117" t="s">
        <v>809</v>
      </c>
      <c r="M178">
        <v>0</v>
      </c>
      <c r="N178" t="s">
        <v>628</v>
      </c>
      <c r="R178" t="s">
        <v>661</v>
      </c>
      <c r="S178" t="s">
        <v>660</v>
      </c>
      <c r="T178">
        <v>0</v>
      </c>
      <c r="U178" t="s">
        <v>662</v>
      </c>
      <c r="W178" s="117" t="s">
        <v>663</v>
      </c>
      <c r="AB178" t="s">
        <v>629</v>
      </c>
    </row>
    <row r="179" spans="2:28" ht="114.75">
      <c r="B179" t="s">
        <v>626</v>
      </c>
      <c r="C179">
        <v>1</v>
      </c>
      <c r="E179" t="s">
        <v>863</v>
      </c>
      <c r="F179" s="149" t="s">
        <v>1057</v>
      </c>
      <c r="G179" s="117" t="s">
        <v>862</v>
      </c>
      <c r="H179" s="117" t="s">
        <v>862</v>
      </c>
      <c r="I179" s="117" t="s">
        <v>811</v>
      </c>
      <c r="M179">
        <v>0</v>
      </c>
      <c r="N179" t="s">
        <v>628</v>
      </c>
      <c r="R179" t="s">
        <v>661</v>
      </c>
      <c r="S179" t="s">
        <v>660</v>
      </c>
      <c r="T179">
        <v>0</v>
      </c>
      <c r="U179" t="s">
        <v>662</v>
      </c>
      <c r="W179" s="117" t="s">
        <v>663</v>
      </c>
      <c r="AB179" t="s">
        <v>629</v>
      </c>
    </row>
    <row r="180" spans="2:28" ht="114.75">
      <c r="B180" t="s">
        <v>626</v>
      </c>
      <c r="C180">
        <v>1</v>
      </c>
      <c r="E180" t="s">
        <v>864</v>
      </c>
      <c r="F180" s="149" t="s">
        <v>1058</v>
      </c>
      <c r="G180" s="117" t="s">
        <v>862</v>
      </c>
      <c r="H180" s="117" t="s">
        <v>862</v>
      </c>
      <c r="I180" s="117" t="s">
        <v>811</v>
      </c>
      <c r="M180">
        <v>0</v>
      </c>
      <c r="N180" t="s">
        <v>628</v>
      </c>
      <c r="R180" t="s">
        <v>661</v>
      </c>
      <c r="S180" t="s">
        <v>660</v>
      </c>
      <c r="T180">
        <v>0</v>
      </c>
      <c r="U180" t="s">
        <v>662</v>
      </c>
      <c r="W180" s="117" t="s">
        <v>663</v>
      </c>
      <c r="AB180" t="s">
        <v>629</v>
      </c>
    </row>
    <row r="181" spans="2:28" ht="114.75">
      <c r="B181" t="s">
        <v>626</v>
      </c>
      <c r="C181">
        <v>1</v>
      </c>
      <c r="E181" t="s">
        <v>865</v>
      </c>
      <c r="F181" s="149" t="s">
        <v>940</v>
      </c>
      <c r="G181" s="117" t="s">
        <v>866</v>
      </c>
      <c r="H181" s="117" t="s">
        <v>866</v>
      </c>
      <c r="I181" s="117" t="s">
        <v>809</v>
      </c>
      <c r="M181">
        <v>0</v>
      </c>
      <c r="N181" t="s">
        <v>628</v>
      </c>
      <c r="R181" t="s">
        <v>661</v>
      </c>
      <c r="S181" t="s">
        <v>660</v>
      </c>
      <c r="T181">
        <v>0</v>
      </c>
      <c r="U181" t="s">
        <v>662</v>
      </c>
      <c r="W181" s="117" t="s">
        <v>663</v>
      </c>
      <c r="AB181" t="s">
        <v>629</v>
      </c>
    </row>
    <row r="182" spans="2:28" ht="114.75">
      <c r="B182" t="s">
        <v>626</v>
      </c>
      <c r="C182">
        <v>1</v>
      </c>
      <c r="E182" t="s">
        <v>867</v>
      </c>
      <c r="F182" s="149" t="s">
        <v>940</v>
      </c>
      <c r="G182" s="117" t="s">
        <v>866</v>
      </c>
      <c r="H182" s="117" t="s">
        <v>866</v>
      </c>
      <c r="I182" s="117" t="s">
        <v>811</v>
      </c>
      <c r="M182">
        <v>0</v>
      </c>
      <c r="N182" t="s">
        <v>628</v>
      </c>
      <c r="R182" t="s">
        <v>661</v>
      </c>
      <c r="S182" t="s">
        <v>660</v>
      </c>
      <c r="T182">
        <v>0</v>
      </c>
      <c r="U182" t="s">
        <v>662</v>
      </c>
      <c r="W182" s="117" t="s">
        <v>663</v>
      </c>
      <c r="AB182" t="s">
        <v>629</v>
      </c>
    </row>
    <row r="183" spans="2:28" ht="114.75">
      <c r="B183" t="s">
        <v>626</v>
      </c>
      <c r="C183">
        <v>1</v>
      </c>
      <c r="E183" t="s">
        <v>868</v>
      </c>
      <c r="F183" s="149" t="s">
        <v>1059</v>
      </c>
      <c r="G183" s="117" t="s">
        <v>866</v>
      </c>
      <c r="H183" s="117" t="s">
        <v>866</v>
      </c>
      <c r="I183" s="117" t="s">
        <v>811</v>
      </c>
      <c r="M183">
        <v>0</v>
      </c>
      <c r="N183" t="s">
        <v>628</v>
      </c>
      <c r="R183" t="s">
        <v>661</v>
      </c>
      <c r="S183" t="s">
        <v>660</v>
      </c>
      <c r="T183">
        <v>0</v>
      </c>
      <c r="U183" t="s">
        <v>662</v>
      </c>
      <c r="W183" s="117" t="s">
        <v>663</v>
      </c>
      <c r="AB183" t="s">
        <v>629</v>
      </c>
    </row>
    <row r="184" spans="2:28" ht="114.75">
      <c r="B184" t="s">
        <v>626</v>
      </c>
      <c r="C184">
        <v>1</v>
      </c>
      <c r="E184" t="s">
        <v>869</v>
      </c>
      <c r="F184" s="149" t="s">
        <v>940</v>
      </c>
      <c r="G184" s="117" t="s">
        <v>648</v>
      </c>
      <c r="H184" s="117" t="s">
        <v>648</v>
      </c>
      <c r="I184" s="117" t="s">
        <v>809</v>
      </c>
      <c r="M184">
        <v>0</v>
      </c>
      <c r="N184" t="s">
        <v>628</v>
      </c>
      <c r="R184" t="s">
        <v>661</v>
      </c>
      <c r="S184" t="s">
        <v>660</v>
      </c>
      <c r="T184">
        <v>0</v>
      </c>
      <c r="U184" t="s">
        <v>662</v>
      </c>
      <c r="W184" s="117" t="s">
        <v>663</v>
      </c>
      <c r="AB184" t="s">
        <v>629</v>
      </c>
    </row>
    <row r="185" spans="2:28" ht="114.75">
      <c r="B185" t="s">
        <v>626</v>
      </c>
      <c r="C185">
        <v>1</v>
      </c>
      <c r="E185" t="s">
        <v>870</v>
      </c>
      <c r="F185" s="149" t="s">
        <v>940</v>
      </c>
      <c r="G185" s="117" t="s">
        <v>648</v>
      </c>
      <c r="H185" s="117" t="s">
        <v>648</v>
      </c>
      <c r="I185" s="117" t="s">
        <v>811</v>
      </c>
      <c r="M185">
        <v>0</v>
      </c>
      <c r="N185" t="s">
        <v>628</v>
      </c>
      <c r="R185" t="s">
        <v>661</v>
      </c>
      <c r="S185" t="s">
        <v>660</v>
      </c>
      <c r="T185">
        <v>0</v>
      </c>
      <c r="U185" t="s">
        <v>662</v>
      </c>
      <c r="W185" s="117" t="s">
        <v>663</v>
      </c>
      <c r="AB185" t="s">
        <v>629</v>
      </c>
    </row>
    <row r="186" spans="2:28" ht="114.75">
      <c r="B186" t="s">
        <v>626</v>
      </c>
      <c r="C186">
        <v>1</v>
      </c>
      <c r="E186" t="s">
        <v>871</v>
      </c>
      <c r="F186" s="149" t="s">
        <v>1060</v>
      </c>
      <c r="G186" s="117" t="s">
        <v>648</v>
      </c>
      <c r="H186" s="117" t="s">
        <v>648</v>
      </c>
      <c r="I186" s="117" t="s">
        <v>811</v>
      </c>
      <c r="M186">
        <v>0</v>
      </c>
      <c r="N186" t="s">
        <v>628</v>
      </c>
      <c r="R186" t="s">
        <v>661</v>
      </c>
      <c r="S186" t="s">
        <v>660</v>
      </c>
      <c r="T186">
        <v>0</v>
      </c>
      <c r="U186" t="s">
        <v>662</v>
      </c>
      <c r="W186" s="117" t="s">
        <v>663</v>
      </c>
      <c r="AB186" t="s">
        <v>629</v>
      </c>
    </row>
    <row r="187" spans="2:28" ht="12.75">
      <c r="B187" t="s">
        <v>705</v>
      </c>
      <c r="C187">
        <v>1</v>
      </c>
      <c r="E187" t="s">
        <v>1061</v>
      </c>
      <c r="G187" s="117" t="s">
        <v>648</v>
      </c>
      <c r="H187" s="117" t="s">
        <v>648</v>
      </c>
      <c r="I187" s="117"/>
      <c r="M187">
        <v>0</v>
      </c>
      <c r="N187" t="s">
        <v>628</v>
      </c>
      <c r="T187">
        <v>0</v>
      </c>
      <c r="W187" s="117"/>
      <c r="AB187" t="s">
        <v>629</v>
      </c>
    </row>
    <row r="188" spans="2:28" ht="114.75">
      <c r="B188" t="s">
        <v>626</v>
      </c>
      <c r="C188">
        <v>1</v>
      </c>
      <c r="E188" t="s">
        <v>872</v>
      </c>
      <c r="F188" s="149" t="s">
        <v>940</v>
      </c>
      <c r="G188" s="117" t="s">
        <v>873</v>
      </c>
      <c r="H188" s="117" t="s">
        <v>873</v>
      </c>
      <c r="I188" s="117" t="s">
        <v>809</v>
      </c>
      <c r="M188">
        <v>0</v>
      </c>
      <c r="N188" t="s">
        <v>628</v>
      </c>
      <c r="R188" t="s">
        <v>661</v>
      </c>
      <c r="S188" t="s">
        <v>660</v>
      </c>
      <c r="T188">
        <v>0</v>
      </c>
      <c r="U188" t="s">
        <v>662</v>
      </c>
      <c r="W188" s="117" t="s">
        <v>663</v>
      </c>
      <c r="AB188" t="s">
        <v>629</v>
      </c>
    </row>
    <row r="189" spans="2:28" ht="114.75">
      <c r="B189" t="s">
        <v>626</v>
      </c>
      <c r="C189">
        <v>1</v>
      </c>
      <c r="E189" t="s">
        <v>874</v>
      </c>
      <c r="F189" s="149" t="s">
        <v>1062</v>
      </c>
      <c r="G189" s="117" t="s">
        <v>873</v>
      </c>
      <c r="H189" s="117" t="s">
        <v>873</v>
      </c>
      <c r="I189" s="117" t="s">
        <v>811</v>
      </c>
      <c r="M189">
        <v>0</v>
      </c>
      <c r="N189" t="s">
        <v>628</v>
      </c>
      <c r="R189" t="s">
        <v>661</v>
      </c>
      <c r="S189" t="s">
        <v>660</v>
      </c>
      <c r="T189">
        <v>0</v>
      </c>
      <c r="U189" t="s">
        <v>662</v>
      </c>
      <c r="W189" s="117" t="s">
        <v>663</v>
      </c>
      <c r="AB189" t="s">
        <v>629</v>
      </c>
    </row>
    <row r="190" spans="2:28" ht="114.75">
      <c r="B190" t="s">
        <v>626</v>
      </c>
      <c r="C190">
        <v>1</v>
      </c>
      <c r="E190" t="s">
        <v>875</v>
      </c>
      <c r="F190" s="149" t="s">
        <v>1063</v>
      </c>
      <c r="G190" s="117" t="s">
        <v>873</v>
      </c>
      <c r="H190" s="117" t="s">
        <v>873</v>
      </c>
      <c r="I190" s="117" t="s">
        <v>811</v>
      </c>
      <c r="M190">
        <v>0</v>
      </c>
      <c r="N190" t="s">
        <v>628</v>
      </c>
      <c r="R190" t="s">
        <v>661</v>
      </c>
      <c r="S190" t="s">
        <v>660</v>
      </c>
      <c r="T190">
        <v>0</v>
      </c>
      <c r="U190" t="s">
        <v>662</v>
      </c>
      <c r="W190" s="117" t="s">
        <v>663</v>
      </c>
      <c r="AB190" t="s">
        <v>629</v>
      </c>
    </row>
    <row r="191" spans="2:28" ht="114.75">
      <c r="B191" t="s">
        <v>626</v>
      </c>
      <c r="C191">
        <v>1</v>
      </c>
      <c r="E191" t="s">
        <v>876</v>
      </c>
      <c r="F191" s="149" t="s">
        <v>940</v>
      </c>
      <c r="G191" s="117" t="s">
        <v>877</v>
      </c>
      <c r="H191" s="117" t="s">
        <v>877</v>
      </c>
      <c r="I191" s="117" t="s">
        <v>809</v>
      </c>
      <c r="M191">
        <v>0</v>
      </c>
      <c r="N191" t="s">
        <v>628</v>
      </c>
      <c r="R191" t="s">
        <v>661</v>
      </c>
      <c r="S191" t="s">
        <v>660</v>
      </c>
      <c r="T191">
        <v>0</v>
      </c>
      <c r="U191" t="s">
        <v>662</v>
      </c>
      <c r="W191" s="117" t="s">
        <v>663</v>
      </c>
      <c r="AB191" t="s">
        <v>629</v>
      </c>
    </row>
    <row r="192" spans="2:28" ht="114.75">
      <c r="B192" t="s">
        <v>626</v>
      </c>
      <c r="C192">
        <v>1</v>
      </c>
      <c r="E192" t="s">
        <v>878</v>
      </c>
      <c r="F192" s="149" t="s">
        <v>1064</v>
      </c>
      <c r="G192" s="117" t="s">
        <v>877</v>
      </c>
      <c r="H192" s="117" t="s">
        <v>877</v>
      </c>
      <c r="I192" s="117" t="s">
        <v>811</v>
      </c>
      <c r="M192">
        <v>0</v>
      </c>
      <c r="N192" t="s">
        <v>628</v>
      </c>
      <c r="R192" t="s">
        <v>661</v>
      </c>
      <c r="S192" t="s">
        <v>660</v>
      </c>
      <c r="T192">
        <v>0</v>
      </c>
      <c r="U192" t="s">
        <v>662</v>
      </c>
      <c r="W192" s="117" t="s">
        <v>663</v>
      </c>
      <c r="AB192" t="s">
        <v>629</v>
      </c>
    </row>
    <row r="193" spans="2:28" ht="114.75">
      <c r="B193" t="s">
        <v>626</v>
      </c>
      <c r="C193">
        <v>1</v>
      </c>
      <c r="E193" t="s">
        <v>879</v>
      </c>
      <c r="F193" s="149" t="s">
        <v>1065</v>
      </c>
      <c r="G193" s="117" t="s">
        <v>877</v>
      </c>
      <c r="H193" s="117" t="s">
        <v>877</v>
      </c>
      <c r="I193" s="117" t="s">
        <v>811</v>
      </c>
      <c r="M193">
        <v>0</v>
      </c>
      <c r="N193" t="s">
        <v>628</v>
      </c>
      <c r="R193" t="s">
        <v>661</v>
      </c>
      <c r="S193" t="s">
        <v>660</v>
      </c>
      <c r="T193">
        <v>0</v>
      </c>
      <c r="U193" t="s">
        <v>662</v>
      </c>
      <c r="W193" s="117" t="s">
        <v>663</v>
      </c>
      <c r="AB193" t="s">
        <v>629</v>
      </c>
    </row>
    <row r="194" spans="2:28" ht="114.75">
      <c r="B194" t="s">
        <v>626</v>
      </c>
      <c r="C194">
        <v>1</v>
      </c>
      <c r="E194" t="s">
        <v>880</v>
      </c>
      <c r="F194" s="149" t="s">
        <v>940</v>
      </c>
      <c r="G194" s="117" t="s">
        <v>881</v>
      </c>
      <c r="H194" s="117" t="s">
        <v>881</v>
      </c>
      <c r="I194" s="117" t="s">
        <v>659</v>
      </c>
      <c r="M194">
        <v>0</v>
      </c>
      <c r="N194" t="s">
        <v>628</v>
      </c>
      <c r="R194" t="s">
        <v>661</v>
      </c>
      <c r="S194" t="s">
        <v>660</v>
      </c>
      <c r="T194">
        <v>0</v>
      </c>
      <c r="U194" t="s">
        <v>662</v>
      </c>
      <c r="W194" s="117" t="s">
        <v>663</v>
      </c>
      <c r="AB194" t="s">
        <v>629</v>
      </c>
    </row>
    <row r="195" spans="2:28" ht="114.75">
      <c r="B195" t="s">
        <v>626</v>
      </c>
      <c r="C195">
        <v>1</v>
      </c>
      <c r="E195" t="s">
        <v>882</v>
      </c>
      <c r="F195" s="149" t="s">
        <v>1066</v>
      </c>
      <c r="G195" s="117" t="s">
        <v>881</v>
      </c>
      <c r="H195" s="117" t="s">
        <v>881</v>
      </c>
      <c r="I195" s="117" t="s">
        <v>659</v>
      </c>
      <c r="M195">
        <v>0</v>
      </c>
      <c r="N195" t="s">
        <v>628</v>
      </c>
      <c r="R195" t="s">
        <v>661</v>
      </c>
      <c r="S195" t="s">
        <v>660</v>
      </c>
      <c r="T195">
        <v>0</v>
      </c>
      <c r="U195" t="s">
        <v>662</v>
      </c>
      <c r="W195" s="117" t="s">
        <v>663</v>
      </c>
      <c r="AB195" t="s">
        <v>629</v>
      </c>
    </row>
    <row r="196" spans="2:28" ht="114.75">
      <c r="B196" t="s">
        <v>626</v>
      </c>
      <c r="C196">
        <v>1</v>
      </c>
      <c r="E196" t="s">
        <v>883</v>
      </c>
      <c r="F196" s="149" t="s">
        <v>1067</v>
      </c>
      <c r="G196" s="117" t="s">
        <v>881</v>
      </c>
      <c r="H196" s="117" t="s">
        <v>881</v>
      </c>
      <c r="I196" s="117" t="s">
        <v>659</v>
      </c>
      <c r="M196">
        <v>0</v>
      </c>
      <c r="N196" t="s">
        <v>628</v>
      </c>
      <c r="R196" t="s">
        <v>661</v>
      </c>
      <c r="S196" t="s">
        <v>660</v>
      </c>
      <c r="T196">
        <v>0</v>
      </c>
      <c r="U196" t="s">
        <v>662</v>
      </c>
      <c r="W196" s="117" t="s">
        <v>663</v>
      </c>
      <c r="AB196" t="s">
        <v>629</v>
      </c>
    </row>
    <row r="197" spans="2:28" ht="114.75">
      <c r="B197" t="s">
        <v>626</v>
      </c>
      <c r="C197">
        <v>1</v>
      </c>
      <c r="E197" t="s">
        <v>884</v>
      </c>
      <c r="F197" s="149" t="s">
        <v>940</v>
      </c>
      <c r="G197" s="117" t="s">
        <v>885</v>
      </c>
      <c r="H197" s="117" t="s">
        <v>885</v>
      </c>
      <c r="I197" s="117" t="s">
        <v>659</v>
      </c>
      <c r="M197">
        <v>0</v>
      </c>
      <c r="N197" t="s">
        <v>628</v>
      </c>
      <c r="R197" t="s">
        <v>661</v>
      </c>
      <c r="S197" t="s">
        <v>660</v>
      </c>
      <c r="T197">
        <v>0</v>
      </c>
      <c r="U197" t="s">
        <v>662</v>
      </c>
      <c r="W197" s="117" t="s">
        <v>663</v>
      </c>
      <c r="AB197" t="s">
        <v>629</v>
      </c>
    </row>
    <row r="198" spans="2:28" ht="114.75">
      <c r="B198" t="s">
        <v>626</v>
      </c>
      <c r="C198">
        <v>1</v>
      </c>
      <c r="E198" t="s">
        <v>886</v>
      </c>
      <c r="F198" s="149" t="s">
        <v>1068</v>
      </c>
      <c r="G198" s="117" t="s">
        <v>885</v>
      </c>
      <c r="H198" s="117" t="s">
        <v>885</v>
      </c>
      <c r="I198" s="117" t="s">
        <v>659</v>
      </c>
      <c r="M198">
        <v>0</v>
      </c>
      <c r="N198" t="s">
        <v>628</v>
      </c>
      <c r="R198" t="s">
        <v>661</v>
      </c>
      <c r="S198" t="s">
        <v>660</v>
      </c>
      <c r="T198">
        <v>0</v>
      </c>
      <c r="U198" t="s">
        <v>662</v>
      </c>
      <c r="W198" s="117" t="s">
        <v>663</v>
      </c>
      <c r="AB198" t="s">
        <v>629</v>
      </c>
    </row>
    <row r="199" spans="2:28" ht="114.75">
      <c r="B199" t="s">
        <v>626</v>
      </c>
      <c r="C199">
        <v>1</v>
      </c>
      <c r="E199" t="s">
        <v>887</v>
      </c>
      <c r="F199" s="149" t="s">
        <v>1069</v>
      </c>
      <c r="G199" s="117" t="s">
        <v>885</v>
      </c>
      <c r="H199" s="117" t="s">
        <v>885</v>
      </c>
      <c r="I199" s="117" t="s">
        <v>659</v>
      </c>
      <c r="M199">
        <v>0</v>
      </c>
      <c r="N199" t="s">
        <v>628</v>
      </c>
      <c r="R199" t="s">
        <v>661</v>
      </c>
      <c r="S199" t="s">
        <v>660</v>
      </c>
      <c r="T199">
        <v>0</v>
      </c>
      <c r="U199" t="s">
        <v>662</v>
      </c>
      <c r="W199" s="117" t="s">
        <v>663</v>
      </c>
      <c r="AB199" t="s">
        <v>629</v>
      </c>
    </row>
    <row r="200" spans="2:28" ht="114.75">
      <c r="B200" t="s">
        <v>626</v>
      </c>
      <c r="C200">
        <v>1</v>
      </c>
      <c r="E200" t="s">
        <v>888</v>
      </c>
      <c r="F200" s="149" t="s">
        <v>940</v>
      </c>
      <c r="G200" s="117" t="s">
        <v>889</v>
      </c>
      <c r="H200" s="117" t="s">
        <v>889</v>
      </c>
      <c r="I200" s="117" t="s">
        <v>659</v>
      </c>
      <c r="M200">
        <v>0</v>
      </c>
      <c r="N200" t="s">
        <v>628</v>
      </c>
      <c r="R200" t="s">
        <v>661</v>
      </c>
      <c r="S200" t="s">
        <v>660</v>
      </c>
      <c r="T200">
        <v>0</v>
      </c>
      <c r="U200" t="s">
        <v>662</v>
      </c>
      <c r="W200" s="117" t="s">
        <v>663</v>
      </c>
      <c r="AB200" t="s">
        <v>629</v>
      </c>
    </row>
    <row r="201" spans="2:28" ht="114.75">
      <c r="B201" t="s">
        <v>626</v>
      </c>
      <c r="C201">
        <v>1</v>
      </c>
      <c r="E201" t="s">
        <v>890</v>
      </c>
      <c r="F201" s="149" t="s">
        <v>940</v>
      </c>
      <c r="G201" s="117" t="s">
        <v>889</v>
      </c>
      <c r="H201" s="117" t="s">
        <v>889</v>
      </c>
      <c r="I201" s="117" t="s">
        <v>659</v>
      </c>
      <c r="M201">
        <v>0</v>
      </c>
      <c r="N201" t="s">
        <v>628</v>
      </c>
      <c r="R201" t="s">
        <v>661</v>
      </c>
      <c r="S201" t="s">
        <v>660</v>
      </c>
      <c r="T201">
        <v>0</v>
      </c>
      <c r="U201" t="s">
        <v>662</v>
      </c>
      <c r="W201" s="117" t="s">
        <v>663</v>
      </c>
      <c r="AB201" t="s">
        <v>629</v>
      </c>
    </row>
    <row r="202" spans="2:28" ht="114.75">
      <c r="B202" t="s">
        <v>626</v>
      </c>
      <c r="C202">
        <v>1</v>
      </c>
      <c r="E202" t="s">
        <v>891</v>
      </c>
      <c r="F202" s="149" t="s">
        <v>938</v>
      </c>
      <c r="G202" s="117" t="s">
        <v>889</v>
      </c>
      <c r="H202" s="117" t="s">
        <v>889</v>
      </c>
      <c r="I202" s="117" t="s">
        <v>659</v>
      </c>
      <c r="M202">
        <v>0</v>
      </c>
      <c r="N202" t="s">
        <v>628</v>
      </c>
      <c r="R202" t="s">
        <v>661</v>
      </c>
      <c r="S202" t="s">
        <v>660</v>
      </c>
      <c r="T202">
        <v>0</v>
      </c>
      <c r="U202" t="s">
        <v>662</v>
      </c>
      <c r="W202" s="117" t="s">
        <v>663</v>
      </c>
      <c r="AB202" t="s">
        <v>629</v>
      </c>
    </row>
    <row r="203" spans="2:28" ht="12.75">
      <c r="B203" t="s">
        <v>705</v>
      </c>
      <c r="C203">
        <v>1</v>
      </c>
      <c r="E203" t="s">
        <v>1070</v>
      </c>
      <c r="G203" s="117" t="s">
        <v>649</v>
      </c>
      <c r="H203" s="117" t="s">
        <v>649</v>
      </c>
      <c r="I203" s="117"/>
      <c r="M203">
        <v>0</v>
      </c>
      <c r="N203" t="s">
        <v>628</v>
      </c>
      <c r="T203">
        <v>0</v>
      </c>
      <c r="W203" s="117"/>
      <c r="AB203" t="s">
        <v>629</v>
      </c>
    </row>
    <row r="204" spans="2:28" ht="12.75">
      <c r="B204" t="s">
        <v>705</v>
      </c>
      <c r="C204">
        <v>1</v>
      </c>
      <c r="E204" t="s">
        <v>1071</v>
      </c>
      <c r="G204" s="117" t="s">
        <v>649</v>
      </c>
      <c r="H204" s="117" t="s">
        <v>649</v>
      </c>
      <c r="I204" s="117"/>
      <c r="M204">
        <v>0</v>
      </c>
      <c r="N204" t="s">
        <v>628</v>
      </c>
      <c r="T204">
        <v>0</v>
      </c>
      <c r="W204" s="117"/>
      <c r="AB204" t="s">
        <v>629</v>
      </c>
    </row>
    <row r="205" spans="2:28" ht="114.75">
      <c r="B205" t="s">
        <v>626</v>
      </c>
      <c r="C205">
        <v>1</v>
      </c>
      <c r="E205" t="s">
        <v>892</v>
      </c>
      <c r="F205" s="149" t="s">
        <v>940</v>
      </c>
      <c r="G205" s="117" t="s">
        <v>893</v>
      </c>
      <c r="H205" s="117" t="s">
        <v>893</v>
      </c>
      <c r="I205" s="117" t="s">
        <v>659</v>
      </c>
      <c r="M205">
        <v>0</v>
      </c>
      <c r="N205" t="s">
        <v>628</v>
      </c>
      <c r="R205" t="s">
        <v>661</v>
      </c>
      <c r="S205" t="s">
        <v>660</v>
      </c>
      <c r="T205">
        <v>0</v>
      </c>
      <c r="U205" t="s">
        <v>662</v>
      </c>
      <c r="W205" s="117" t="s">
        <v>663</v>
      </c>
      <c r="AB205" t="s">
        <v>629</v>
      </c>
    </row>
    <row r="206" spans="2:28" ht="114.75">
      <c r="B206" t="s">
        <v>626</v>
      </c>
      <c r="C206">
        <v>1</v>
      </c>
      <c r="E206" t="s">
        <v>894</v>
      </c>
      <c r="F206" s="149" t="s">
        <v>1072</v>
      </c>
      <c r="G206" s="117" t="s">
        <v>893</v>
      </c>
      <c r="H206" s="117" t="s">
        <v>893</v>
      </c>
      <c r="I206" s="117" t="s">
        <v>659</v>
      </c>
      <c r="M206">
        <v>0</v>
      </c>
      <c r="N206" t="s">
        <v>628</v>
      </c>
      <c r="R206" t="s">
        <v>661</v>
      </c>
      <c r="S206" t="s">
        <v>660</v>
      </c>
      <c r="T206">
        <v>0</v>
      </c>
      <c r="U206" t="s">
        <v>662</v>
      </c>
      <c r="W206" s="117" t="s">
        <v>663</v>
      </c>
      <c r="AB206" t="s">
        <v>629</v>
      </c>
    </row>
    <row r="207" spans="2:28" ht="114.75">
      <c r="B207" t="s">
        <v>626</v>
      </c>
      <c r="C207">
        <v>1</v>
      </c>
      <c r="E207" t="s">
        <v>895</v>
      </c>
      <c r="F207" s="149" t="s">
        <v>1073</v>
      </c>
      <c r="G207" s="117" t="s">
        <v>893</v>
      </c>
      <c r="H207" s="117" t="s">
        <v>893</v>
      </c>
      <c r="I207" s="117" t="s">
        <v>659</v>
      </c>
      <c r="M207">
        <v>0</v>
      </c>
      <c r="N207" t="s">
        <v>628</v>
      </c>
      <c r="R207" t="s">
        <v>661</v>
      </c>
      <c r="S207" t="s">
        <v>660</v>
      </c>
      <c r="T207">
        <v>0</v>
      </c>
      <c r="U207" t="s">
        <v>662</v>
      </c>
      <c r="W207" s="117" t="s">
        <v>663</v>
      </c>
      <c r="AB207" t="s">
        <v>629</v>
      </c>
    </row>
    <row r="208" spans="2:28" ht="114.75">
      <c r="B208" t="s">
        <v>626</v>
      </c>
      <c r="C208">
        <v>1</v>
      </c>
      <c r="E208" t="s">
        <v>896</v>
      </c>
      <c r="F208" s="149" t="s">
        <v>940</v>
      </c>
      <c r="G208" s="117" t="s">
        <v>650</v>
      </c>
      <c r="H208" s="117" t="s">
        <v>650</v>
      </c>
      <c r="I208" s="117" t="s">
        <v>659</v>
      </c>
      <c r="M208">
        <v>0</v>
      </c>
      <c r="N208" t="s">
        <v>628</v>
      </c>
      <c r="R208" t="s">
        <v>661</v>
      </c>
      <c r="S208" t="s">
        <v>660</v>
      </c>
      <c r="T208">
        <v>0</v>
      </c>
      <c r="U208" t="s">
        <v>662</v>
      </c>
      <c r="W208" s="117" t="s">
        <v>663</v>
      </c>
      <c r="AB208" t="s">
        <v>629</v>
      </c>
    </row>
    <row r="209" spans="2:28" ht="114.75">
      <c r="B209" t="s">
        <v>626</v>
      </c>
      <c r="C209">
        <v>1</v>
      </c>
      <c r="E209" t="s">
        <v>897</v>
      </c>
      <c r="F209" s="149" t="s">
        <v>1074</v>
      </c>
      <c r="G209" s="117" t="s">
        <v>650</v>
      </c>
      <c r="H209" s="117" t="s">
        <v>650</v>
      </c>
      <c r="I209" s="117" t="s">
        <v>659</v>
      </c>
      <c r="M209">
        <v>0</v>
      </c>
      <c r="N209" t="s">
        <v>628</v>
      </c>
      <c r="R209" t="s">
        <v>661</v>
      </c>
      <c r="S209" t="s">
        <v>660</v>
      </c>
      <c r="T209">
        <v>0</v>
      </c>
      <c r="U209" t="s">
        <v>662</v>
      </c>
      <c r="W209" s="117" t="s">
        <v>663</v>
      </c>
      <c r="AB209" t="s">
        <v>629</v>
      </c>
    </row>
    <row r="210" spans="2:28" ht="114.75">
      <c r="B210" t="s">
        <v>626</v>
      </c>
      <c r="C210">
        <v>1</v>
      </c>
      <c r="E210" t="s">
        <v>898</v>
      </c>
      <c r="F210" s="149" t="s">
        <v>1075</v>
      </c>
      <c r="G210" s="117" t="s">
        <v>650</v>
      </c>
      <c r="H210" s="117" t="s">
        <v>650</v>
      </c>
      <c r="I210" s="117" t="s">
        <v>659</v>
      </c>
      <c r="M210">
        <v>0</v>
      </c>
      <c r="N210" t="s">
        <v>628</v>
      </c>
      <c r="R210" t="s">
        <v>661</v>
      </c>
      <c r="S210" t="s">
        <v>660</v>
      </c>
      <c r="T210">
        <v>0</v>
      </c>
      <c r="U210" t="s">
        <v>662</v>
      </c>
      <c r="W210" s="117" t="s">
        <v>663</v>
      </c>
      <c r="AB210" t="s">
        <v>629</v>
      </c>
    </row>
    <row r="211" spans="2:28" ht="12.75">
      <c r="B211" t="s">
        <v>705</v>
      </c>
      <c r="C211">
        <v>1</v>
      </c>
      <c r="E211" t="s">
        <v>1076</v>
      </c>
      <c r="G211" s="117" t="s">
        <v>650</v>
      </c>
      <c r="H211" s="117" t="s">
        <v>650</v>
      </c>
      <c r="I211" s="117"/>
      <c r="M211">
        <v>0</v>
      </c>
      <c r="N211" t="s">
        <v>628</v>
      </c>
      <c r="T211">
        <v>0</v>
      </c>
      <c r="W211" s="117"/>
      <c r="AB211" t="s">
        <v>629</v>
      </c>
    </row>
    <row r="212" spans="2:28" ht="114.75">
      <c r="B212" t="s">
        <v>626</v>
      </c>
      <c r="C212">
        <v>1</v>
      </c>
      <c r="E212" t="s">
        <v>899</v>
      </c>
      <c r="F212" s="149" t="s">
        <v>940</v>
      </c>
      <c r="G212" s="117" t="s">
        <v>900</v>
      </c>
      <c r="H212" s="117" t="s">
        <v>900</v>
      </c>
      <c r="I212" s="117" t="s">
        <v>659</v>
      </c>
      <c r="M212">
        <v>0</v>
      </c>
      <c r="N212" t="s">
        <v>628</v>
      </c>
      <c r="R212" t="s">
        <v>661</v>
      </c>
      <c r="S212" t="s">
        <v>660</v>
      </c>
      <c r="T212">
        <v>0</v>
      </c>
      <c r="U212" t="s">
        <v>662</v>
      </c>
      <c r="W212" s="117" t="s">
        <v>663</v>
      </c>
      <c r="AB212" t="s">
        <v>629</v>
      </c>
    </row>
    <row r="213" spans="2:28" ht="114.75">
      <c r="B213" t="s">
        <v>626</v>
      </c>
      <c r="C213">
        <v>1</v>
      </c>
      <c r="E213" t="s">
        <v>901</v>
      </c>
      <c r="F213" s="149" t="s">
        <v>1077</v>
      </c>
      <c r="G213" s="117" t="s">
        <v>900</v>
      </c>
      <c r="H213" s="117" t="s">
        <v>900</v>
      </c>
      <c r="I213" s="117" t="s">
        <v>659</v>
      </c>
      <c r="M213">
        <v>0</v>
      </c>
      <c r="N213" t="s">
        <v>628</v>
      </c>
      <c r="R213" t="s">
        <v>661</v>
      </c>
      <c r="S213" t="s">
        <v>660</v>
      </c>
      <c r="T213">
        <v>0</v>
      </c>
      <c r="U213" t="s">
        <v>662</v>
      </c>
      <c r="W213" s="117" t="s">
        <v>663</v>
      </c>
      <c r="AB213" t="s">
        <v>629</v>
      </c>
    </row>
    <row r="214" spans="2:28" ht="114.75">
      <c r="B214" t="s">
        <v>626</v>
      </c>
      <c r="C214">
        <v>1</v>
      </c>
      <c r="E214" t="s">
        <v>902</v>
      </c>
      <c r="F214" s="149" t="s">
        <v>1078</v>
      </c>
      <c r="G214" s="117" t="s">
        <v>900</v>
      </c>
      <c r="H214" s="117" t="s">
        <v>900</v>
      </c>
      <c r="I214" s="117" t="s">
        <v>659</v>
      </c>
      <c r="M214">
        <v>0</v>
      </c>
      <c r="N214" t="s">
        <v>628</v>
      </c>
      <c r="R214" t="s">
        <v>661</v>
      </c>
      <c r="S214" t="s">
        <v>660</v>
      </c>
      <c r="T214">
        <v>0</v>
      </c>
      <c r="U214" t="s">
        <v>662</v>
      </c>
      <c r="W214" s="117" t="s">
        <v>663</v>
      </c>
      <c r="AB214" t="s">
        <v>629</v>
      </c>
    </row>
    <row r="215" spans="2:28" ht="114.75">
      <c r="B215" t="s">
        <v>626</v>
      </c>
      <c r="C215">
        <v>1</v>
      </c>
      <c r="E215" t="s">
        <v>903</v>
      </c>
      <c r="F215" s="149" t="s">
        <v>940</v>
      </c>
      <c r="G215" s="117" t="s">
        <v>904</v>
      </c>
      <c r="H215" s="117" t="s">
        <v>904</v>
      </c>
      <c r="I215" s="117" t="s">
        <v>659</v>
      </c>
      <c r="M215">
        <v>0</v>
      </c>
      <c r="N215" t="s">
        <v>628</v>
      </c>
      <c r="R215" t="s">
        <v>661</v>
      </c>
      <c r="S215" t="s">
        <v>660</v>
      </c>
      <c r="T215">
        <v>0</v>
      </c>
      <c r="U215" t="s">
        <v>662</v>
      </c>
      <c r="W215" s="117" t="s">
        <v>663</v>
      </c>
      <c r="AB215" t="s">
        <v>629</v>
      </c>
    </row>
    <row r="216" spans="2:28" ht="114.75">
      <c r="B216" t="s">
        <v>626</v>
      </c>
      <c r="C216">
        <v>1</v>
      </c>
      <c r="E216" t="s">
        <v>905</v>
      </c>
      <c r="F216" s="149" t="s">
        <v>1079</v>
      </c>
      <c r="G216" s="117" t="s">
        <v>904</v>
      </c>
      <c r="H216" s="117" t="s">
        <v>904</v>
      </c>
      <c r="I216" s="117" t="s">
        <v>659</v>
      </c>
      <c r="M216">
        <v>0</v>
      </c>
      <c r="N216" t="s">
        <v>628</v>
      </c>
      <c r="R216" t="s">
        <v>661</v>
      </c>
      <c r="S216" t="s">
        <v>660</v>
      </c>
      <c r="T216">
        <v>0</v>
      </c>
      <c r="U216" t="s">
        <v>662</v>
      </c>
      <c r="W216" s="117" t="s">
        <v>663</v>
      </c>
      <c r="AB216" t="s">
        <v>629</v>
      </c>
    </row>
    <row r="217" spans="2:28" ht="114.75">
      <c r="B217" t="s">
        <v>626</v>
      </c>
      <c r="C217">
        <v>1</v>
      </c>
      <c r="E217" t="s">
        <v>906</v>
      </c>
      <c r="F217" s="149" t="s">
        <v>1080</v>
      </c>
      <c r="G217" s="117" t="s">
        <v>904</v>
      </c>
      <c r="H217" s="117" t="s">
        <v>904</v>
      </c>
      <c r="I217" s="117" t="s">
        <v>659</v>
      </c>
      <c r="M217">
        <v>0</v>
      </c>
      <c r="N217" t="s">
        <v>628</v>
      </c>
      <c r="R217" t="s">
        <v>661</v>
      </c>
      <c r="S217" t="s">
        <v>660</v>
      </c>
      <c r="T217">
        <v>0</v>
      </c>
      <c r="U217" t="s">
        <v>662</v>
      </c>
      <c r="W217" s="117" t="s">
        <v>663</v>
      </c>
      <c r="AB217" t="s">
        <v>629</v>
      </c>
    </row>
    <row r="218" spans="2:28" ht="12.75">
      <c r="B218" t="s">
        <v>705</v>
      </c>
      <c r="C218">
        <v>1</v>
      </c>
      <c r="E218" t="s">
        <v>1081</v>
      </c>
      <c r="G218" s="117" t="s">
        <v>651</v>
      </c>
      <c r="H218" s="117" t="s">
        <v>651</v>
      </c>
      <c r="M218">
        <v>0</v>
      </c>
      <c r="N218" t="s">
        <v>628</v>
      </c>
      <c r="T218">
        <v>0</v>
      </c>
      <c r="AB218" t="s">
        <v>629</v>
      </c>
    </row>
    <row r="219" spans="2:28" ht="114.75">
      <c r="B219" t="s">
        <v>626</v>
      </c>
      <c r="C219">
        <v>1</v>
      </c>
      <c r="E219" t="s">
        <v>907</v>
      </c>
      <c r="F219" s="149" t="s">
        <v>940</v>
      </c>
      <c r="G219" s="117" t="s">
        <v>908</v>
      </c>
      <c r="H219" s="117" t="s">
        <v>908</v>
      </c>
      <c r="I219" s="117" t="s">
        <v>659</v>
      </c>
      <c r="M219">
        <v>0</v>
      </c>
      <c r="N219" t="s">
        <v>628</v>
      </c>
      <c r="R219" t="s">
        <v>661</v>
      </c>
      <c r="S219" t="s">
        <v>660</v>
      </c>
      <c r="T219">
        <v>0</v>
      </c>
      <c r="U219" t="s">
        <v>662</v>
      </c>
      <c r="W219" s="117" t="s">
        <v>663</v>
      </c>
      <c r="AB219" t="s">
        <v>629</v>
      </c>
    </row>
    <row r="220" spans="2:28" ht="114.75">
      <c r="B220" t="s">
        <v>626</v>
      </c>
      <c r="C220">
        <v>1</v>
      </c>
      <c r="E220" t="s">
        <v>909</v>
      </c>
      <c r="F220" s="149" t="s">
        <v>1082</v>
      </c>
      <c r="G220" s="117" t="s">
        <v>908</v>
      </c>
      <c r="H220" s="117" t="s">
        <v>908</v>
      </c>
      <c r="I220" s="117" t="s">
        <v>659</v>
      </c>
      <c r="M220">
        <v>0</v>
      </c>
      <c r="N220" t="s">
        <v>628</v>
      </c>
      <c r="R220" t="s">
        <v>661</v>
      </c>
      <c r="S220" t="s">
        <v>660</v>
      </c>
      <c r="T220">
        <v>0</v>
      </c>
      <c r="U220" t="s">
        <v>662</v>
      </c>
      <c r="W220" s="117" t="s">
        <v>663</v>
      </c>
      <c r="AB220" t="s">
        <v>629</v>
      </c>
    </row>
    <row r="221" spans="2:28" ht="114.75">
      <c r="B221" t="s">
        <v>626</v>
      </c>
      <c r="C221">
        <v>1</v>
      </c>
      <c r="E221" t="s">
        <v>910</v>
      </c>
      <c r="F221" s="149" t="s">
        <v>1083</v>
      </c>
      <c r="G221" s="117" t="s">
        <v>908</v>
      </c>
      <c r="H221" s="117" t="s">
        <v>908</v>
      </c>
      <c r="I221" s="117" t="s">
        <v>659</v>
      </c>
      <c r="M221">
        <v>0</v>
      </c>
      <c r="N221" t="s">
        <v>628</v>
      </c>
      <c r="R221" t="s">
        <v>661</v>
      </c>
      <c r="S221" t="s">
        <v>660</v>
      </c>
      <c r="T221">
        <v>0</v>
      </c>
      <c r="U221" t="s">
        <v>662</v>
      </c>
      <c r="W221" s="117" t="s">
        <v>663</v>
      </c>
      <c r="AB221" t="s">
        <v>629</v>
      </c>
    </row>
    <row r="222" spans="2:28" ht="114.75">
      <c r="B222" t="s">
        <v>626</v>
      </c>
      <c r="C222">
        <v>1</v>
      </c>
      <c r="E222" t="s">
        <v>911</v>
      </c>
      <c r="F222" s="149" t="s">
        <v>940</v>
      </c>
      <c r="G222" s="117" t="s">
        <v>912</v>
      </c>
      <c r="H222" s="117" t="s">
        <v>912</v>
      </c>
      <c r="I222" s="117" t="s">
        <v>659</v>
      </c>
      <c r="M222">
        <v>0</v>
      </c>
      <c r="N222" t="s">
        <v>628</v>
      </c>
      <c r="R222" t="s">
        <v>661</v>
      </c>
      <c r="S222" t="s">
        <v>660</v>
      </c>
      <c r="T222">
        <v>0</v>
      </c>
      <c r="U222" t="s">
        <v>662</v>
      </c>
      <c r="W222" s="117" t="s">
        <v>663</v>
      </c>
      <c r="AB222" t="s">
        <v>629</v>
      </c>
    </row>
    <row r="223" spans="2:28" ht="114.75">
      <c r="B223" t="s">
        <v>626</v>
      </c>
      <c r="C223">
        <v>1</v>
      </c>
      <c r="E223" t="s">
        <v>913</v>
      </c>
      <c r="F223" s="149" t="s">
        <v>1084</v>
      </c>
      <c r="G223" s="117" t="s">
        <v>912</v>
      </c>
      <c r="H223" s="117" t="s">
        <v>912</v>
      </c>
      <c r="I223" s="117" t="s">
        <v>659</v>
      </c>
      <c r="M223">
        <v>0</v>
      </c>
      <c r="N223" t="s">
        <v>628</v>
      </c>
      <c r="R223" t="s">
        <v>661</v>
      </c>
      <c r="S223" t="s">
        <v>660</v>
      </c>
      <c r="T223">
        <v>0</v>
      </c>
      <c r="U223" t="s">
        <v>662</v>
      </c>
      <c r="W223" s="117" t="s">
        <v>663</v>
      </c>
      <c r="AB223" t="s">
        <v>629</v>
      </c>
    </row>
    <row r="224" spans="2:28" ht="114.75">
      <c r="B224" t="s">
        <v>626</v>
      </c>
      <c r="C224">
        <v>1</v>
      </c>
      <c r="E224" t="s">
        <v>914</v>
      </c>
      <c r="F224" s="149" t="s">
        <v>1085</v>
      </c>
      <c r="G224" s="117" t="s">
        <v>912</v>
      </c>
      <c r="H224" s="117" t="s">
        <v>912</v>
      </c>
      <c r="I224" s="117" t="s">
        <v>659</v>
      </c>
      <c r="M224">
        <v>0</v>
      </c>
      <c r="N224" t="s">
        <v>628</v>
      </c>
      <c r="R224" t="s">
        <v>661</v>
      </c>
      <c r="S224" t="s">
        <v>660</v>
      </c>
      <c r="T224">
        <v>0</v>
      </c>
      <c r="U224" t="s">
        <v>662</v>
      </c>
      <c r="W224" s="117" t="s">
        <v>663</v>
      </c>
      <c r="AB224" t="s">
        <v>629</v>
      </c>
    </row>
    <row r="225" spans="2:28" ht="12.75">
      <c r="B225" t="s">
        <v>705</v>
      </c>
      <c r="C225">
        <v>1</v>
      </c>
      <c r="E225" t="s">
        <v>1086</v>
      </c>
      <c r="G225" s="117" t="s">
        <v>652</v>
      </c>
      <c r="H225" s="117" t="s">
        <v>652</v>
      </c>
      <c r="M225">
        <v>0</v>
      </c>
      <c r="N225" t="s">
        <v>628</v>
      </c>
      <c r="T225">
        <v>0</v>
      </c>
      <c r="AB225" t="s">
        <v>629</v>
      </c>
    </row>
    <row r="226" spans="2:28" ht="114.75">
      <c r="B226" t="s">
        <v>626</v>
      </c>
      <c r="C226">
        <v>1</v>
      </c>
      <c r="E226" t="s">
        <v>915</v>
      </c>
      <c r="F226" s="149" t="s">
        <v>940</v>
      </c>
      <c r="G226" s="117" t="s">
        <v>916</v>
      </c>
      <c r="H226" s="117" t="s">
        <v>916</v>
      </c>
      <c r="I226" s="117" t="s">
        <v>659</v>
      </c>
      <c r="M226">
        <v>0</v>
      </c>
      <c r="N226" t="s">
        <v>628</v>
      </c>
      <c r="R226" t="s">
        <v>661</v>
      </c>
      <c r="S226" t="s">
        <v>660</v>
      </c>
      <c r="T226">
        <v>0</v>
      </c>
      <c r="U226" t="s">
        <v>662</v>
      </c>
      <c r="W226" s="117" t="s">
        <v>663</v>
      </c>
      <c r="AB226" t="s">
        <v>629</v>
      </c>
    </row>
    <row r="227" spans="2:28" ht="114.75">
      <c r="B227" t="s">
        <v>626</v>
      </c>
      <c r="C227">
        <v>1</v>
      </c>
      <c r="E227" t="s">
        <v>917</v>
      </c>
      <c r="F227" s="149" t="s">
        <v>940</v>
      </c>
      <c r="G227" s="117" t="s">
        <v>916</v>
      </c>
      <c r="H227" s="117" t="s">
        <v>916</v>
      </c>
      <c r="I227" s="117" t="s">
        <v>659</v>
      </c>
      <c r="M227">
        <v>0</v>
      </c>
      <c r="N227" t="s">
        <v>628</v>
      </c>
      <c r="R227" t="s">
        <v>661</v>
      </c>
      <c r="S227" t="s">
        <v>660</v>
      </c>
      <c r="T227">
        <v>0</v>
      </c>
      <c r="U227" t="s">
        <v>662</v>
      </c>
      <c r="W227" s="117" t="s">
        <v>663</v>
      </c>
      <c r="AB227" t="s">
        <v>629</v>
      </c>
    </row>
    <row r="228" spans="2:28" ht="114.75">
      <c r="B228" t="s">
        <v>626</v>
      </c>
      <c r="C228">
        <v>1</v>
      </c>
      <c r="E228" t="s">
        <v>918</v>
      </c>
      <c r="F228" s="149" t="s">
        <v>1087</v>
      </c>
      <c r="G228" s="117" t="s">
        <v>916</v>
      </c>
      <c r="H228" s="117" t="s">
        <v>916</v>
      </c>
      <c r="I228" s="117" t="s">
        <v>659</v>
      </c>
      <c r="M228">
        <v>0</v>
      </c>
      <c r="N228" t="s">
        <v>628</v>
      </c>
      <c r="R228" t="s">
        <v>661</v>
      </c>
      <c r="S228" t="s">
        <v>660</v>
      </c>
      <c r="T228">
        <v>0</v>
      </c>
      <c r="U228" t="s">
        <v>662</v>
      </c>
      <c r="W228" s="117" t="s">
        <v>663</v>
      </c>
      <c r="AB228" t="s">
        <v>629</v>
      </c>
    </row>
    <row r="229" spans="2:28" ht="114.75">
      <c r="B229" t="s">
        <v>626</v>
      </c>
      <c r="C229">
        <v>1</v>
      </c>
      <c r="E229" t="s">
        <v>919</v>
      </c>
      <c r="F229" s="149" t="s">
        <v>940</v>
      </c>
      <c r="G229" s="117" t="s">
        <v>653</v>
      </c>
      <c r="H229" s="117" t="s">
        <v>653</v>
      </c>
      <c r="I229" s="117" t="s">
        <v>659</v>
      </c>
      <c r="M229">
        <v>0</v>
      </c>
      <c r="N229" t="s">
        <v>628</v>
      </c>
      <c r="R229" t="s">
        <v>661</v>
      </c>
      <c r="S229" t="s">
        <v>660</v>
      </c>
      <c r="T229">
        <v>0</v>
      </c>
      <c r="U229" t="s">
        <v>662</v>
      </c>
      <c r="W229" s="117" t="s">
        <v>663</v>
      </c>
      <c r="AB229" t="s">
        <v>629</v>
      </c>
    </row>
    <row r="230" spans="2:28" ht="114.75">
      <c r="B230" t="s">
        <v>626</v>
      </c>
      <c r="C230">
        <v>1</v>
      </c>
      <c r="E230" t="s">
        <v>920</v>
      </c>
      <c r="F230" s="149" t="s">
        <v>1088</v>
      </c>
      <c r="G230" s="117" t="s">
        <v>653</v>
      </c>
      <c r="H230" s="117" t="s">
        <v>653</v>
      </c>
      <c r="I230" s="117" t="s">
        <v>659</v>
      </c>
      <c r="M230">
        <v>0</v>
      </c>
      <c r="N230" t="s">
        <v>628</v>
      </c>
      <c r="R230" t="s">
        <v>661</v>
      </c>
      <c r="S230" t="s">
        <v>660</v>
      </c>
      <c r="T230">
        <v>0</v>
      </c>
      <c r="U230" t="s">
        <v>662</v>
      </c>
      <c r="W230" s="117" t="s">
        <v>663</v>
      </c>
      <c r="AB230" t="s">
        <v>629</v>
      </c>
    </row>
    <row r="231" spans="2:28" ht="114.75">
      <c r="B231" t="s">
        <v>626</v>
      </c>
      <c r="C231">
        <v>1</v>
      </c>
      <c r="E231" t="s">
        <v>921</v>
      </c>
      <c r="F231" s="149" t="s">
        <v>1089</v>
      </c>
      <c r="G231" s="117" t="s">
        <v>653</v>
      </c>
      <c r="H231" s="117" t="s">
        <v>653</v>
      </c>
      <c r="I231" s="117" t="s">
        <v>659</v>
      </c>
      <c r="M231">
        <v>0</v>
      </c>
      <c r="N231" t="s">
        <v>628</v>
      </c>
      <c r="R231" t="s">
        <v>661</v>
      </c>
      <c r="S231" t="s">
        <v>660</v>
      </c>
      <c r="T231">
        <v>0</v>
      </c>
      <c r="U231" t="s">
        <v>662</v>
      </c>
      <c r="W231" s="117" t="s">
        <v>663</v>
      </c>
      <c r="AB231" t="s">
        <v>629</v>
      </c>
    </row>
    <row r="232" spans="2:28" ht="12.75">
      <c r="B232" t="s">
        <v>705</v>
      </c>
      <c r="C232">
        <v>1</v>
      </c>
      <c r="E232" t="s">
        <v>1090</v>
      </c>
      <c r="G232" s="117" t="s">
        <v>653</v>
      </c>
      <c r="H232" s="117" t="s">
        <v>653</v>
      </c>
      <c r="M232">
        <v>0</v>
      </c>
      <c r="N232" t="s">
        <v>628</v>
      </c>
      <c r="T232">
        <v>0</v>
      </c>
      <c r="AB232" t="s">
        <v>629</v>
      </c>
    </row>
    <row r="233" spans="2:28" ht="12.75">
      <c r="B233" t="s">
        <v>705</v>
      </c>
      <c r="C233">
        <v>1</v>
      </c>
      <c r="E233" t="s">
        <v>1091</v>
      </c>
      <c r="G233" s="117" t="s">
        <v>654</v>
      </c>
      <c r="H233" s="117" t="s">
        <v>654</v>
      </c>
      <c r="M233">
        <v>0</v>
      </c>
      <c r="N233" t="s">
        <v>628</v>
      </c>
      <c r="T233">
        <v>0</v>
      </c>
      <c r="AB233" t="s">
        <v>629</v>
      </c>
    </row>
    <row r="234" spans="2:28" ht="114.75">
      <c r="B234" t="s">
        <v>626</v>
      </c>
      <c r="C234">
        <v>1</v>
      </c>
      <c r="E234" t="s">
        <v>922</v>
      </c>
      <c r="F234" s="149" t="s">
        <v>940</v>
      </c>
      <c r="G234" s="117" t="s">
        <v>923</v>
      </c>
      <c r="H234" s="117" t="s">
        <v>923</v>
      </c>
      <c r="I234" s="117" t="s">
        <v>659</v>
      </c>
      <c r="M234">
        <v>0</v>
      </c>
      <c r="N234" t="s">
        <v>628</v>
      </c>
      <c r="R234" t="s">
        <v>661</v>
      </c>
      <c r="S234" t="s">
        <v>660</v>
      </c>
      <c r="T234">
        <v>0</v>
      </c>
      <c r="U234" t="s">
        <v>662</v>
      </c>
      <c r="W234" s="117" t="s">
        <v>663</v>
      </c>
      <c r="AB234" t="s">
        <v>629</v>
      </c>
    </row>
    <row r="235" spans="2:28" ht="114.75">
      <c r="B235" t="s">
        <v>626</v>
      </c>
      <c r="C235">
        <v>1</v>
      </c>
      <c r="E235" t="s">
        <v>924</v>
      </c>
      <c r="F235" s="149" t="s">
        <v>1092</v>
      </c>
      <c r="G235" s="117" t="s">
        <v>923</v>
      </c>
      <c r="H235" s="117" t="s">
        <v>923</v>
      </c>
      <c r="I235" s="117" t="s">
        <v>659</v>
      </c>
      <c r="M235">
        <v>0</v>
      </c>
      <c r="N235" t="s">
        <v>628</v>
      </c>
      <c r="R235" t="s">
        <v>661</v>
      </c>
      <c r="S235" t="s">
        <v>660</v>
      </c>
      <c r="T235">
        <v>0</v>
      </c>
      <c r="U235" t="s">
        <v>662</v>
      </c>
      <c r="W235" s="117" t="s">
        <v>663</v>
      </c>
      <c r="AB235" t="s">
        <v>629</v>
      </c>
    </row>
    <row r="236" spans="2:28" ht="114.75">
      <c r="B236" t="s">
        <v>626</v>
      </c>
      <c r="C236">
        <v>1</v>
      </c>
      <c r="E236" t="s">
        <v>925</v>
      </c>
      <c r="F236" s="149" t="s">
        <v>1093</v>
      </c>
      <c r="G236" s="117" t="s">
        <v>923</v>
      </c>
      <c r="H236" s="117" t="s">
        <v>923</v>
      </c>
      <c r="I236" s="117" t="s">
        <v>659</v>
      </c>
      <c r="M236">
        <v>0</v>
      </c>
      <c r="N236" t="s">
        <v>628</v>
      </c>
      <c r="R236" t="s">
        <v>661</v>
      </c>
      <c r="S236" t="s">
        <v>660</v>
      </c>
      <c r="T236">
        <v>0</v>
      </c>
      <c r="U236" t="s">
        <v>662</v>
      </c>
      <c r="W236" s="117" t="s">
        <v>663</v>
      </c>
      <c r="AB236" t="s">
        <v>629</v>
      </c>
    </row>
    <row r="237" spans="2:28" ht="114.75">
      <c r="B237" t="s">
        <v>626</v>
      </c>
      <c r="C237">
        <v>1</v>
      </c>
      <c r="E237" t="s">
        <v>926</v>
      </c>
      <c r="F237" s="149" t="s">
        <v>940</v>
      </c>
      <c r="G237" s="117" t="s">
        <v>655</v>
      </c>
      <c r="H237" s="117" t="s">
        <v>655</v>
      </c>
      <c r="I237" s="117" t="s">
        <v>659</v>
      </c>
      <c r="M237">
        <v>0</v>
      </c>
      <c r="N237" t="s">
        <v>628</v>
      </c>
      <c r="R237" t="s">
        <v>661</v>
      </c>
      <c r="S237" t="s">
        <v>660</v>
      </c>
      <c r="T237">
        <v>0</v>
      </c>
      <c r="U237" t="s">
        <v>662</v>
      </c>
      <c r="W237" s="117" t="s">
        <v>663</v>
      </c>
      <c r="AB237" t="s">
        <v>629</v>
      </c>
    </row>
    <row r="238" spans="2:28" ht="114.75">
      <c r="B238" t="s">
        <v>626</v>
      </c>
      <c r="C238">
        <v>1</v>
      </c>
      <c r="E238" t="s">
        <v>927</v>
      </c>
      <c r="F238" s="149" t="s">
        <v>940</v>
      </c>
      <c r="G238" s="117" t="s">
        <v>655</v>
      </c>
      <c r="H238" s="117" t="s">
        <v>655</v>
      </c>
      <c r="I238" s="117" t="s">
        <v>659</v>
      </c>
      <c r="M238">
        <v>0</v>
      </c>
      <c r="N238" t="s">
        <v>628</v>
      </c>
      <c r="R238" t="s">
        <v>661</v>
      </c>
      <c r="S238" t="s">
        <v>660</v>
      </c>
      <c r="T238">
        <v>0</v>
      </c>
      <c r="U238" t="s">
        <v>662</v>
      </c>
      <c r="W238" s="117" t="s">
        <v>663</v>
      </c>
      <c r="AB238" t="s">
        <v>629</v>
      </c>
    </row>
    <row r="239" spans="2:28" ht="114.75">
      <c r="B239" t="s">
        <v>626</v>
      </c>
      <c r="C239">
        <v>1</v>
      </c>
      <c r="E239" t="s">
        <v>928</v>
      </c>
      <c r="F239" s="149" t="s">
        <v>1094</v>
      </c>
      <c r="G239" s="117" t="s">
        <v>655</v>
      </c>
      <c r="H239" s="117" t="s">
        <v>655</v>
      </c>
      <c r="I239" s="117" t="s">
        <v>659</v>
      </c>
      <c r="M239">
        <v>0</v>
      </c>
      <c r="N239" t="s">
        <v>628</v>
      </c>
      <c r="R239" t="s">
        <v>661</v>
      </c>
      <c r="S239" t="s">
        <v>660</v>
      </c>
      <c r="T239">
        <v>0</v>
      </c>
      <c r="U239" t="s">
        <v>662</v>
      </c>
      <c r="W239" s="117" t="s">
        <v>663</v>
      </c>
      <c r="AB239" t="s">
        <v>629</v>
      </c>
    </row>
    <row r="240" spans="2:28" ht="12.75">
      <c r="B240" t="s">
        <v>705</v>
      </c>
      <c r="C240">
        <v>1</v>
      </c>
      <c r="E240" t="s">
        <v>1095</v>
      </c>
      <c r="G240" s="117" t="s">
        <v>655</v>
      </c>
      <c r="H240" s="117" t="s">
        <v>655</v>
      </c>
      <c r="M240">
        <v>0</v>
      </c>
      <c r="N240" t="s">
        <v>628</v>
      </c>
      <c r="T240">
        <v>0</v>
      </c>
      <c r="AB240" t="s">
        <v>629</v>
      </c>
    </row>
    <row r="241" spans="2:28" ht="114.75">
      <c r="B241" t="s">
        <v>626</v>
      </c>
      <c r="C241">
        <v>1</v>
      </c>
      <c r="E241" t="s">
        <v>929</v>
      </c>
      <c r="F241" s="149" t="s">
        <v>940</v>
      </c>
      <c r="G241" s="117" t="s">
        <v>930</v>
      </c>
      <c r="H241" s="117" t="s">
        <v>930</v>
      </c>
      <c r="I241" s="117" t="s">
        <v>659</v>
      </c>
      <c r="M241">
        <v>0</v>
      </c>
      <c r="N241" t="s">
        <v>628</v>
      </c>
      <c r="R241" t="s">
        <v>661</v>
      </c>
      <c r="S241" t="s">
        <v>660</v>
      </c>
      <c r="T241">
        <v>0</v>
      </c>
      <c r="U241" t="s">
        <v>662</v>
      </c>
      <c r="W241" s="117" t="s">
        <v>663</v>
      </c>
      <c r="AB241" t="s">
        <v>629</v>
      </c>
    </row>
    <row r="242" spans="2:28" ht="114.75">
      <c r="B242" t="s">
        <v>626</v>
      </c>
      <c r="C242">
        <v>1</v>
      </c>
      <c r="E242" t="s">
        <v>931</v>
      </c>
      <c r="F242" s="149" t="s">
        <v>1096</v>
      </c>
      <c r="G242" s="117" t="s">
        <v>930</v>
      </c>
      <c r="H242" s="117" t="s">
        <v>930</v>
      </c>
      <c r="I242" s="117" t="s">
        <v>659</v>
      </c>
      <c r="M242">
        <v>0</v>
      </c>
      <c r="N242" t="s">
        <v>628</v>
      </c>
      <c r="R242" t="s">
        <v>661</v>
      </c>
      <c r="S242" t="s">
        <v>660</v>
      </c>
      <c r="T242">
        <v>0</v>
      </c>
      <c r="U242" t="s">
        <v>662</v>
      </c>
      <c r="W242" s="117" t="s">
        <v>663</v>
      </c>
      <c r="AB242" t="s">
        <v>629</v>
      </c>
    </row>
    <row r="243" spans="2:28" ht="114.75">
      <c r="B243" t="s">
        <v>626</v>
      </c>
      <c r="C243">
        <v>1</v>
      </c>
      <c r="E243" t="s">
        <v>932</v>
      </c>
      <c r="F243" s="149" t="s">
        <v>1097</v>
      </c>
      <c r="G243" s="117" t="s">
        <v>930</v>
      </c>
      <c r="H243" s="117" t="s">
        <v>930</v>
      </c>
      <c r="I243" s="117" t="s">
        <v>659</v>
      </c>
      <c r="M243">
        <v>0</v>
      </c>
      <c r="N243" t="s">
        <v>628</v>
      </c>
      <c r="R243" t="s">
        <v>661</v>
      </c>
      <c r="S243" t="s">
        <v>660</v>
      </c>
      <c r="T243">
        <v>0</v>
      </c>
      <c r="U243" t="s">
        <v>662</v>
      </c>
      <c r="W243" s="117" t="s">
        <v>663</v>
      </c>
      <c r="AB243" t="s">
        <v>629</v>
      </c>
    </row>
    <row r="244" spans="2:28" ht="114.75">
      <c r="B244" t="s">
        <v>626</v>
      </c>
      <c r="C244">
        <v>1</v>
      </c>
      <c r="E244" t="s">
        <v>933</v>
      </c>
      <c r="F244" s="149" t="s">
        <v>940</v>
      </c>
      <c r="G244" s="117" t="s">
        <v>934</v>
      </c>
      <c r="H244" s="117" t="s">
        <v>934</v>
      </c>
      <c r="I244" s="117" t="s">
        <v>659</v>
      </c>
      <c r="M244">
        <v>0</v>
      </c>
      <c r="N244" t="s">
        <v>628</v>
      </c>
      <c r="R244" t="s">
        <v>661</v>
      </c>
      <c r="S244" t="s">
        <v>660</v>
      </c>
      <c r="T244">
        <v>0</v>
      </c>
      <c r="U244" t="s">
        <v>662</v>
      </c>
      <c r="W244" s="117" t="s">
        <v>663</v>
      </c>
      <c r="AB244" t="s">
        <v>629</v>
      </c>
    </row>
    <row r="245" spans="2:28" ht="114.75">
      <c r="B245" t="s">
        <v>626</v>
      </c>
      <c r="C245">
        <v>1</v>
      </c>
      <c r="E245" t="s">
        <v>935</v>
      </c>
      <c r="F245" s="149" t="s">
        <v>1098</v>
      </c>
      <c r="G245" s="117" t="s">
        <v>934</v>
      </c>
      <c r="H245" s="117" t="s">
        <v>934</v>
      </c>
      <c r="I245" s="117" t="s">
        <v>659</v>
      </c>
      <c r="M245">
        <v>0</v>
      </c>
      <c r="N245" t="s">
        <v>628</v>
      </c>
      <c r="R245" t="s">
        <v>661</v>
      </c>
      <c r="S245" t="s">
        <v>660</v>
      </c>
      <c r="T245">
        <v>0</v>
      </c>
      <c r="U245" t="s">
        <v>662</v>
      </c>
      <c r="W245" s="117" t="s">
        <v>663</v>
      </c>
      <c r="AB245" t="s">
        <v>629</v>
      </c>
    </row>
    <row r="246" spans="2:28" ht="114.75">
      <c r="B246" t="s">
        <v>626</v>
      </c>
      <c r="C246">
        <v>1</v>
      </c>
      <c r="E246" t="s">
        <v>936</v>
      </c>
      <c r="F246" s="149" t="s">
        <v>1099</v>
      </c>
      <c r="G246" s="117" t="s">
        <v>934</v>
      </c>
      <c r="H246" s="117" t="s">
        <v>934</v>
      </c>
      <c r="I246" s="117" t="s">
        <v>659</v>
      </c>
      <c r="M246">
        <v>0</v>
      </c>
      <c r="N246" t="s">
        <v>628</v>
      </c>
      <c r="R246" t="s">
        <v>661</v>
      </c>
      <c r="S246" t="s">
        <v>660</v>
      </c>
      <c r="T246">
        <v>0</v>
      </c>
      <c r="U246" t="s">
        <v>662</v>
      </c>
      <c r="W246" s="117" t="s">
        <v>663</v>
      </c>
      <c r="AB246" t="s">
        <v>629</v>
      </c>
    </row>
    <row r="247" spans="2:28" ht="12.75">
      <c r="B247" t="s">
        <v>705</v>
      </c>
      <c r="C247">
        <v>1</v>
      </c>
      <c r="E247" t="s">
        <v>1100</v>
      </c>
      <c r="G247" s="117" t="s">
        <v>656</v>
      </c>
      <c r="H247" s="117" t="s">
        <v>656</v>
      </c>
      <c r="M247">
        <v>0</v>
      </c>
      <c r="N247" t="s">
        <v>628</v>
      </c>
      <c r="T247">
        <v>0</v>
      </c>
      <c r="AB247" t="s">
        <v>629</v>
      </c>
    </row>
  </sheetData>
  <sheetProtection password="DCA7"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BROSSARD DIDIER</dc:creator>
  <cp:keywords/>
  <dc:description/>
  <cp:lastModifiedBy>Didier BROSSARD</cp:lastModifiedBy>
  <cp:lastPrinted>2017-08-24T16:58:12Z</cp:lastPrinted>
  <dcterms:created xsi:type="dcterms:W3CDTF">2010-01-25T09:59:41Z</dcterms:created>
  <dcterms:modified xsi:type="dcterms:W3CDTF">2024-01-15T16:27:49Z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9fe7da7a-944c-4788-bb44-2e2030e8a41f</vt:lpwstr>
  </property>
</Properties>
</file>